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60"/>
  </bookViews>
  <sheets>
    <sheet name="封面" sheetId="4" r:id="rId1"/>
    <sheet name="清单说明（必须打印）" sheetId="3" r:id="rId2"/>
    <sheet name="汇总表" sheetId="2" r:id="rId3"/>
    <sheet name="工程量清单" sheetId="1" r:id="rId4"/>
  </sheets>
  <definedNames>
    <definedName name="_xlnm.Print_Area" localSheetId="0">封面!$A$1:$F$16</definedName>
    <definedName name="_xlnm.Print_Area" localSheetId="1">'清单说明（必须打印）'!$A$1:$I$29</definedName>
    <definedName name="_xlnm.Print_Area" localSheetId="2">汇总表!$A$1:$D$18</definedName>
    <definedName name="_xlnm.Print_Area" localSheetId="3">工程量清单!$A$1:$F$893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<sst xmlns="http://schemas.openxmlformats.org/spreadsheetml/2006/main" count="1817" uniqueCount="1219">
  <si>
    <t>东莞市建设工程项目</t>
  </si>
  <si>
    <t>工 程 量 清 单 报 价 表</t>
  </si>
  <si>
    <r>
      <rPr>
        <sz val="14"/>
        <rFont val="宋体"/>
        <charset val="134"/>
      </rPr>
      <t>招标编号：</t>
    </r>
    <r>
      <rPr>
        <b/>
        <u/>
        <sz val="14"/>
        <rFont val="宋体"/>
        <charset val="134"/>
      </rPr>
      <t xml:space="preserve">SSASSO12400472 </t>
    </r>
    <r>
      <rPr>
        <b/>
        <u/>
        <sz val="14"/>
        <color rgb="FFFFFFFF"/>
        <rFont val="宋体"/>
        <charset val="134"/>
      </rPr>
      <t>.</t>
    </r>
  </si>
  <si>
    <r>
      <rPr>
        <sz val="14"/>
        <rFont val="宋体"/>
        <charset val="134"/>
      </rPr>
      <t>工程名称：</t>
    </r>
    <r>
      <rPr>
        <b/>
        <u/>
        <sz val="14"/>
        <rFont val="宋体"/>
        <charset val="134"/>
      </rPr>
      <t>环莞快速路三期长安莲湖路至莞长路段工程施工第三合同段</t>
    </r>
  </si>
  <si>
    <r>
      <rPr>
        <sz val="14"/>
        <rFont val="宋体"/>
        <charset val="134"/>
      </rPr>
      <t>招 标 人：</t>
    </r>
    <r>
      <rPr>
        <b/>
        <u/>
        <sz val="14"/>
        <rFont val="宋体"/>
        <charset val="134"/>
      </rPr>
      <t>东莞市交通投资集团有限公司</t>
    </r>
  </si>
  <si>
    <r>
      <rPr>
        <sz val="14"/>
        <rFont val="宋体"/>
        <charset val="134"/>
      </rPr>
      <t>代 理 人：</t>
    </r>
    <r>
      <rPr>
        <b/>
        <u/>
        <sz val="14"/>
        <rFont val="宋体"/>
        <charset val="134"/>
      </rPr>
      <t>东莞市建业工程造价咨询事务所有限公司</t>
    </r>
  </si>
  <si>
    <r>
      <rPr>
        <sz val="14"/>
        <rFont val="宋体"/>
        <charset val="134"/>
      </rPr>
      <t>投标人：</t>
    </r>
    <r>
      <rPr>
        <u/>
        <sz val="14"/>
        <rFont val="宋体"/>
        <charset val="134"/>
      </rPr>
      <t xml:space="preserve">                                    </t>
    </r>
    <r>
      <rPr>
        <sz val="14"/>
        <rFont val="宋体"/>
        <charset val="134"/>
      </rPr>
      <t xml:space="preserve"> （企业数字证书电子签章）  </t>
    </r>
  </si>
  <si>
    <r>
      <rPr>
        <sz val="14"/>
        <rFont val="宋体"/>
        <charset val="134"/>
      </rPr>
      <t>投标文件递交截止时间：</t>
    </r>
    <r>
      <rPr>
        <u/>
        <sz val="14"/>
        <rFont val="宋体"/>
        <charset val="134"/>
      </rPr>
      <t xml:space="preserve"> </t>
    </r>
    <r>
      <rPr>
        <b/>
        <u/>
        <sz val="14"/>
        <rFont val="宋体"/>
        <charset val="134"/>
      </rPr>
      <t xml:space="preserve">2024年   月   日   ：  时 </t>
    </r>
  </si>
  <si>
    <r>
      <rPr>
        <sz val="14"/>
        <rFont val="宋体"/>
        <charset val="134"/>
      </rPr>
      <t>投标单位法定代表人或其授权代理人：</t>
    </r>
    <r>
      <rPr>
        <u/>
        <sz val="14"/>
        <rFont val="宋体"/>
        <charset val="134"/>
      </rPr>
      <t xml:space="preserve">                </t>
    </r>
    <r>
      <rPr>
        <sz val="14"/>
        <rFont val="宋体"/>
        <charset val="134"/>
      </rPr>
      <t>（数字证书电子签章）</t>
    </r>
  </si>
  <si>
    <t>1.工程量清单说明
    1.1本工程量清单是根据招标文件中包括的、有合同约束力的工程量清单计量与支付规则、图纸以及有关工程量清单的国家标准、行业标准、合同条款中约定的工程量计算规则编制。约定计量规则中没有的子目，其工程量按照有合同约束力的图纸所标示尺寸的理论净量计算。计量采用中华人民共和国法定计量单位。
    1.2本工程量清单应与招标文件中的投标人须知、通用合同条款、专用合同条款、技术规范、工程量清单计量与支付规则及图纸等一起阅读和理解。
    1.3本工程量清单中所列工程数量是根据招标图纸计算出的。具体说明及要求详见招标文件第二章“投标人须知”第3.2款“投标报价”的有关规定。
    1.4工程量清单各章是按照第八章“工程量清单计量与支付规则”、粤交基[2010]355号第一册附件3《工程量清单计量与支付规则》和粤交造价函〔2011〕45号的相应章次编号的，因此，工程量清单中各章的工程子目的范围与计量等应与上述《规则》的范围、计量与支付条款结合起来理解或解释。该规则中未涉及到的项目，按照第七章“技术规范“相应章节的范围、计量与支付条款结合起来理解或解释。
    1.5对作业和材料的一般说明或规定，未重复写入工程量清单内，在给工程量清单各子目标价前，应参阅第七章“技术规范”、第八章“工程量清单计量与支付规则”、粤交基[2010]355号第一册附件3《工程量清单计量与支付规则》和粤交造价函〔2011〕45号的的有关内容。
    1.6工程量清单中所列工程量的变动，丝毫不会降低或影响合同条款的效力，也不免除投标人按规定的标准进行施工和修复缺陷的责任。当图纸与工程量清单所列数量不一致时，以工程量清单所列数量作为报价的依据。
    1.7图纸中所列的工程数量表及数量汇总表仅是提供资料，不是工程量清单的外延。当图纸与工程量清单所列数量不一致时，以工程量清单所列数量作为报价的依据。
2.投标报价说明
    2.1工程量清单中的每一子目须填入单价或价格，且只允许有一个报价。
    2.2除非合同另有规定，工程量清单中有标价的单价和总额价均已包括了为实施和完成合同工程所需的劳务、材料、机械、质检（自检）、安装、缺陷修复、管理、保险（建筑工程一切险及第三者责任险除外）、税费、
利润等费用，以及合同明示或暗示的所有责任、义务和一般风险。
    2.3最高限价中的工程量清单第100章的竣工文件费、施工环保费、工程管理软件、供水与排污设施、电讯设施的提供、维修与拆除、通车前保洁及交通维护费用等费用已包含在相关费率中，上述细目，投标人在编制投标报价时应综合考虑予以报价（其中工程量清单第100章的竣工文件按工程量清单第200章至第900章合计金额的2‰在工程量清单102-1中报价，施工环保费按工程量清单第200章至第900章合计金额的3‰在工程量清单102-2中报价，通车前保洁及交通维护费用按公路里程长度5万元/km在工程量清单102-7中报价，工程管理软件报价不得低于30万元）。工程量清单中投标人没有填入单价或价格的子目，其费用视为已分摊在工程量清单中其他相关子目的单价或价格之中。投标人必须按监理人指令完成工程量清单中未填入单价或价格的子目及图纸中对应项目的所有工程内容。
    本工程的土石比例按照招标时工程量清单报价表中所列土方和石方的数量比例包干确定，其中石方中软石、次坚石、坚石比例及次坚石、坚石利用比例及坚石回收比例包干，与此有关的风险承包人应在投标报价时充分考虑，施工过程中无论任何原因均不做调整。
    2.4符合合同条款规定的全部费用已被计入有标价的工程量清单所列各子目之中，未列子目不予计量的工作，其费用应视为已分摊在本合同工程的有关子目的单价或总额价之中。
    2.5投标人用于本合同工程的各类装备的提供、运输、维护、拆卸、拼装等支付的费用，已包括在工程量清单的单价与总额价之中。
    2.6安全生产费用说明
    安全生产费用的管理，招标人将另行制订详细的安全生产费用管理办法，具体的安全生产费用计量、支付等管理以招标人另行制订的安全生产费用管理办法为准，请各投标人综合考虑相关风险，不得由此提出任何索赔。
    2.7工程量清单中各项金额均以人民币（元）结算。
    2.8暂列金额（不含计日工总额）的数量及拟用子目的说明：无。
    2.9暂估价的数量及拟用子目的说明：无。
3. 计日工说明:本款不适用。
4.其他说明
  投标文件必须使用填妥报价的工程量固化清单电子文件直接打印成纸质版的工程量清单后将其扫描件附在投标文件中，并按要求由投标人的法定代表人或其委托代理人进行数字证书电子签章和企业数字证书电子签章，具体详见招标文件第二章投标人须知第3.2.1项。
5.工程量清单
  工程量清单详见在全国公共资源交易平台（广东省·东莞市）上发布的工程量固化清单电子文件。
注：投标人应按照上述要求逐项填报工程量清单。工程量清单不需要附项目清单、分项清单及单价分析表，但投标人中标后，发包人可要求中标人提交项目清单、分项清单及单价分析表，中标人不得拒绝。</t>
  </si>
  <si>
    <t xml:space="preserve">法定代表人或授权代理人电子签章：                                    </t>
  </si>
  <si>
    <t>企业数字证书电子签章：</t>
  </si>
  <si>
    <t>工程量清单汇总表</t>
  </si>
  <si>
    <t>招清单01表</t>
  </si>
  <si>
    <t>环莞快速路三期长安莲湖路至莞长路段工程施工第三合同段</t>
  </si>
  <si>
    <t>施工第三合同段</t>
  </si>
  <si>
    <t>序  号</t>
  </si>
  <si>
    <t>章  次</t>
  </si>
  <si>
    <t>科  目  名  称</t>
  </si>
  <si>
    <r>
      <rPr>
        <sz val="9"/>
        <color indexed="8"/>
        <rFont val="宋体"/>
        <charset val="134"/>
      </rPr>
      <t>合计金额</t>
    </r>
    <r>
      <rPr>
        <sz val="9"/>
        <color indexed="8"/>
        <rFont val="smartSimSun"/>
        <charset val="134"/>
      </rPr>
      <t>(</t>
    </r>
    <r>
      <rPr>
        <sz val="9"/>
        <color indexed="8"/>
        <rFont val="宋体"/>
        <charset val="134"/>
      </rPr>
      <t>元</t>
    </r>
    <r>
      <rPr>
        <sz val="9"/>
        <color indexed="8"/>
        <rFont val="smartSimSun"/>
        <charset val="134"/>
      </rPr>
      <t>)</t>
    </r>
  </si>
  <si>
    <t>1</t>
  </si>
  <si>
    <t>第100章</t>
  </si>
  <si>
    <t>总则</t>
  </si>
  <si>
    <t>2</t>
  </si>
  <si>
    <t>第200章</t>
  </si>
  <si>
    <t>路基</t>
  </si>
  <si>
    <t>3</t>
  </si>
  <si>
    <t>第300章</t>
  </si>
  <si>
    <t>路面</t>
  </si>
  <si>
    <t>4</t>
  </si>
  <si>
    <t>第400章</t>
  </si>
  <si>
    <t>桥梁、涵洞工程</t>
  </si>
  <si>
    <t>5</t>
  </si>
  <si>
    <t>第500章</t>
  </si>
  <si>
    <t>隧道</t>
  </si>
  <si>
    <t>——</t>
  </si>
  <si>
    <t>6</t>
  </si>
  <si>
    <t>第600章</t>
  </si>
  <si>
    <t>交通安全设施</t>
  </si>
  <si>
    <t>7</t>
  </si>
  <si>
    <t>第700章</t>
  </si>
  <si>
    <t>绿化及环境保护设施</t>
  </si>
  <si>
    <t>8</t>
  </si>
  <si>
    <t>第800章</t>
  </si>
  <si>
    <t>机电工程</t>
  </si>
  <si>
    <t>9</t>
  </si>
  <si>
    <t>第900章</t>
  </si>
  <si>
    <t>附属区房建工程</t>
  </si>
  <si>
    <t>10</t>
  </si>
  <si>
    <t>第100章至900章清单合计</t>
  </si>
  <si>
    <t>投标报价11=10</t>
  </si>
  <si>
    <t>法定代表人或授权代理人数字证书电子签章：</t>
  </si>
  <si>
    <t>工程量清单-一级子目工程量清单表</t>
  </si>
  <si>
    <t>建设项目名称: 东莞市环莞快速路三期长安莲湖路至莞长路段工程第三合同段（K6+240.000～K10+000.000）清单预算</t>
  </si>
  <si>
    <t>合同段:</t>
  </si>
  <si>
    <t>编制范围: K6+240.000～K10+000.000</t>
  </si>
  <si>
    <t>第 1 页</t>
  </si>
  <si>
    <t>共 17 页</t>
  </si>
  <si>
    <t>招清单2-1表</t>
  </si>
  <si>
    <t>100章  总则</t>
  </si>
  <si>
    <t>清单子目编码</t>
  </si>
  <si>
    <t>清单子目名称</t>
  </si>
  <si>
    <t>单位</t>
  </si>
  <si>
    <t>数量</t>
  </si>
  <si>
    <t>单价(元)</t>
  </si>
  <si>
    <t>合价(元)</t>
  </si>
  <si>
    <t>参考单价（元）</t>
  </si>
  <si>
    <t>101</t>
  </si>
  <si>
    <t>101-1</t>
  </si>
  <si>
    <t>保险费</t>
  </si>
  <si>
    <t>101-1-1</t>
  </si>
  <si>
    <t>建筑工程一切险和第三者责任险</t>
  </si>
  <si>
    <t>总额</t>
  </si>
  <si>
    <t>102</t>
  </si>
  <si>
    <t>工程管理</t>
  </si>
  <si>
    <t>102-1</t>
  </si>
  <si>
    <t>竣工文件</t>
  </si>
  <si>
    <t>102-2</t>
  </si>
  <si>
    <t>施工环保费</t>
  </si>
  <si>
    <t>102-3</t>
  </si>
  <si>
    <t>安全生产费</t>
  </si>
  <si>
    <t>单列</t>
  </si>
  <si>
    <t>102-4</t>
  </si>
  <si>
    <t>工程管理软件</t>
  </si>
  <si>
    <t>该项报价不得低于30万元</t>
  </si>
  <si>
    <t>102-5</t>
  </si>
  <si>
    <t>交通管制经费</t>
  </si>
  <si>
    <t>102-5-1</t>
  </si>
  <si>
    <t>交通组织协管及协调费</t>
  </si>
  <si>
    <t>102-5-2</t>
  </si>
  <si>
    <t>临时交通疏导设施费</t>
  </si>
  <si>
    <t>102-7</t>
  </si>
  <si>
    <t>通车前保洁及交通维护费用</t>
  </si>
  <si>
    <t>该项报价按公路里程长度5万元/km计</t>
  </si>
  <si>
    <t>103</t>
  </si>
  <si>
    <t>临时工程与设施</t>
  </si>
  <si>
    <t>103-1</t>
  </si>
  <si>
    <t>临时道路、便桥工程</t>
  </si>
  <si>
    <t>103-1-1</t>
  </si>
  <si>
    <t>临时道路修建、养护与拆除（包括原道路的养护费）</t>
  </si>
  <si>
    <t>103-2</t>
  </si>
  <si>
    <t>临时用地</t>
  </si>
  <si>
    <t>103-2-1</t>
  </si>
  <si>
    <t>驻地等其他临时用地</t>
  </si>
  <si>
    <t>103-3</t>
  </si>
  <si>
    <t>临时供电设施</t>
  </si>
  <si>
    <t>103-3-1</t>
  </si>
  <si>
    <t>设施架设、拆除</t>
  </si>
  <si>
    <t>103-3-2</t>
  </si>
  <si>
    <t>设施维护</t>
  </si>
  <si>
    <t>投标人自行报价</t>
  </si>
  <si>
    <t>103-4</t>
  </si>
  <si>
    <t>电讯设施的提供、维修与拆除</t>
  </si>
  <si>
    <t>103-5</t>
  </si>
  <si>
    <t>供水与排污设施</t>
  </si>
  <si>
    <t>103-7</t>
  </si>
  <si>
    <t>专项施工围挡</t>
  </si>
  <si>
    <t>103-7-1</t>
  </si>
  <si>
    <t>装配式H型钢结构围蔽</t>
  </si>
  <si>
    <t>103-7-1-1</t>
  </si>
  <si>
    <t>装配式H型钢结构围蔽(新建、安装、拆除)</t>
  </si>
  <si>
    <t>m</t>
  </si>
  <si>
    <t>104</t>
  </si>
  <si>
    <t>承包人驻地建设</t>
  </si>
  <si>
    <t>104-1</t>
  </si>
  <si>
    <t>104-1-1</t>
  </si>
  <si>
    <t>104-1-2</t>
  </si>
  <si>
    <t>水泥混凝士拌合设施安拆及场地处理</t>
  </si>
  <si>
    <t>清单  第 100 章合计   人民币</t>
  </si>
  <si>
    <t>第 2 页</t>
  </si>
  <si>
    <t>200章  路基</t>
  </si>
  <si>
    <t>202</t>
  </si>
  <si>
    <t>场地清理</t>
  </si>
  <si>
    <t>202-1</t>
  </si>
  <si>
    <t>清理与掘除</t>
  </si>
  <si>
    <t>202-1-1</t>
  </si>
  <si>
    <t>清理现场</t>
  </si>
  <si>
    <t>m2</t>
  </si>
  <si>
    <t>202-1-2</t>
  </si>
  <si>
    <t>砍伐树木及挖除树根</t>
  </si>
  <si>
    <t>棵</t>
  </si>
  <si>
    <t>202-2</t>
  </si>
  <si>
    <t>挖除旧路面</t>
  </si>
  <si>
    <t>202-2-2</t>
  </si>
  <si>
    <t>挖除沥青混凝土路面</t>
  </si>
  <si>
    <t>202-2-2-10</t>
  </si>
  <si>
    <t>挖除100mm厚沥青混凝土路面</t>
  </si>
  <si>
    <t>202-2-4</t>
  </si>
  <si>
    <t>挖除各类稳定土基层</t>
  </si>
  <si>
    <t>202-2-4-32</t>
  </si>
  <si>
    <t>挖除350mm厚稳定土基层</t>
  </si>
  <si>
    <t>202-3</t>
  </si>
  <si>
    <t>拆除结构物</t>
  </si>
  <si>
    <t>202-3-2</t>
  </si>
  <si>
    <t>拆除混凝土结构</t>
  </si>
  <si>
    <t>m3</t>
  </si>
  <si>
    <t>203</t>
  </si>
  <si>
    <t>挖方路基</t>
  </si>
  <si>
    <t>203-1</t>
  </si>
  <si>
    <t>路基挖方</t>
  </si>
  <si>
    <t>203-1-1</t>
  </si>
  <si>
    <t>挖土方</t>
  </si>
  <si>
    <t>203-1-1-1</t>
  </si>
  <si>
    <t>挖弃土方</t>
  </si>
  <si>
    <t>203-1-1-2</t>
  </si>
  <si>
    <t>挖利用土方</t>
  </si>
  <si>
    <t>203-1-2</t>
  </si>
  <si>
    <t>挖石方</t>
  </si>
  <si>
    <t>203-1-2-1</t>
  </si>
  <si>
    <t>挖弃石方</t>
  </si>
  <si>
    <t>203-1-2-1-1</t>
  </si>
  <si>
    <t>203-1-2-2</t>
  </si>
  <si>
    <t>挖利用石方</t>
  </si>
  <si>
    <t>203-1-2-2-1</t>
  </si>
  <si>
    <t>203-1-3</t>
  </si>
  <si>
    <t>挖除非适用材料（不含淤泥）</t>
  </si>
  <si>
    <t>203-1-4</t>
  </si>
  <si>
    <t>挖淤泥</t>
  </si>
  <si>
    <t>203-2</t>
  </si>
  <si>
    <t>改河、改渠、改路挖方</t>
  </si>
  <si>
    <t>203-2-1</t>
  </si>
  <si>
    <t>203-2-1-1</t>
  </si>
  <si>
    <t>203-2-1-2</t>
  </si>
  <si>
    <t>203-4</t>
  </si>
  <si>
    <t>管沟土方</t>
  </si>
  <si>
    <t>203-4-1</t>
  </si>
  <si>
    <t>管沟挖弃土方</t>
  </si>
  <si>
    <t>203-4-2</t>
  </si>
  <si>
    <t>管沟挖利用土方</t>
  </si>
  <si>
    <t>204</t>
  </si>
  <si>
    <t>填方路基</t>
  </si>
  <si>
    <t>204-1</t>
  </si>
  <si>
    <t>路基填筑</t>
  </si>
  <si>
    <t>204-1-2</t>
  </si>
  <si>
    <t>利用土方</t>
  </si>
  <si>
    <t>204-1-7</t>
  </si>
  <si>
    <t>结构物台背回填</t>
  </si>
  <si>
    <t>204-1-7-1</t>
  </si>
  <si>
    <t>回填石屑（利用隧道弃渣）</t>
  </si>
  <si>
    <t>204-1-7-5</t>
  </si>
  <si>
    <t>回填石渣（利用隧道弃渣）</t>
  </si>
  <si>
    <t>204-1-7-6</t>
  </si>
  <si>
    <t>包边粘土</t>
  </si>
  <si>
    <t>204-1-7-8</t>
  </si>
  <si>
    <t>回填细粉砂</t>
  </si>
  <si>
    <t>204-1-7-9</t>
  </si>
  <si>
    <t>回填砂</t>
  </si>
  <si>
    <t>204-1-7-10</t>
  </si>
  <si>
    <t>回填普通土</t>
  </si>
  <si>
    <t>204-1-8</t>
  </si>
  <si>
    <t>锥坡及台前溜坡填土</t>
  </si>
  <si>
    <t>204-1-14</t>
  </si>
  <si>
    <t>换填石渣（利用隧道弃渣）</t>
  </si>
  <si>
    <t>204-1-15</t>
  </si>
  <si>
    <t>换填石渣（利用本标段挖石方）</t>
  </si>
  <si>
    <t>204-2</t>
  </si>
  <si>
    <t>改河、改渠、改路填筑</t>
  </si>
  <si>
    <t>204-2-1</t>
  </si>
  <si>
    <t>205</t>
  </si>
  <si>
    <t>特殊地区路基处理</t>
  </si>
  <si>
    <t>第 3 页</t>
  </si>
  <si>
    <t>205-1</t>
  </si>
  <si>
    <t>软土地基处理</t>
  </si>
  <si>
    <t>205-1-2</t>
  </si>
  <si>
    <t>软基垫层</t>
  </si>
  <si>
    <t>205-1-2-2</t>
  </si>
  <si>
    <t>碎石垫层（利用隧道弃渣）</t>
  </si>
  <si>
    <t>205-1-15</t>
  </si>
  <si>
    <t>土工格栅</t>
  </si>
  <si>
    <t>205-1-15-2</t>
  </si>
  <si>
    <t>双向格栅</t>
  </si>
  <si>
    <t>205-1-22</t>
  </si>
  <si>
    <t>气泡混合轻质土</t>
  </si>
  <si>
    <t>205-1-22-1</t>
  </si>
  <si>
    <t>205-1-22-2</t>
  </si>
  <si>
    <t>气泡混合轻质土面板</t>
  </si>
  <si>
    <t>205-1-22-2-1</t>
  </si>
  <si>
    <t>气泡混合轻质土面板混凝土</t>
  </si>
  <si>
    <t>205-1-22-2-1-4</t>
  </si>
  <si>
    <t>C25混凝土</t>
  </si>
  <si>
    <t>205-1-22-2-2</t>
  </si>
  <si>
    <t>气泡混合轻质土面板混凝土基础</t>
  </si>
  <si>
    <t>205-1-22-2-2-4</t>
  </si>
  <si>
    <t>205-1-22-2-3</t>
  </si>
  <si>
    <t>普通钢筋</t>
  </si>
  <si>
    <t>kg</t>
  </si>
  <si>
    <t>205-1-22-2-4</t>
  </si>
  <si>
    <t>钢筋网</t>
  </si>
  <si>
    <t>205-1-22-2-5</t>
  </si>
  <si>
    <t>铁丝网</t>
  </si>
  <si>
    <t>205-1-22-2-6</t>
  </si>
  <si>
    <t>角钢</t>
  </si>
  <si>
    <t>205-1-24</t>
  </si>
  <si>
    <t>水泥搅拌桩</t>
  </si>
  <si>
    <t>205-1-24-3</t>
  </si>
  <si>
    <t>φ400-500mm水泥搅拌桩</t>
  </si>
  <si>
    <t>205-1-24-3-1</t>
  </si>
  <si>
    <t>φ500mm水泥搅拌桩（无侧限抗压强度≥0.8MPa）</t>
  </si>
  <si>
    <t>205-1-26</t>
  </si>
  <si>
    <t>补强压实</t>
  </si>
  <si>
    <t>m2·遍</t>
  </si>
  <si>
    <t>206</t>
  </si>
  <si>
    <t>路基整修</t>
  </si>
  <si>
    <t>206-1</t>
  </si>
  <si>
    <t>整修路拱</t>
  </si>
  <si>
    <t>km</t>
  </si>
  <si>
    <t>206-2</t>
  </si>
  <si>
    <t>整修边坡</t>
  </si>
  <si>
    <t>207</t>
  </si>
  <si>
    <t>坡面排水</t>
  </si>
  <si>
    <t>207-1</t>
  </si>
  <si>
    <t>边沟</t>
  </si>
  <si>
    <t>207-1-5</t>
  </si>
  <si>
    <t>现浇混凝土边沟</t>
  </si>
  <si>
    <t>207-1-5-4</t>
  </si>
  <si>
    <t>C20现浇混凝土</t>
  </si>
  <si>
    <t>207-2</t>
  </si>
  <si>
    <t>排水沟</t>
  </si>
  <si>
    <t>207-2-1</t>
  </si>
  <si>
    <t>浆砌片石排水沟</t>
  </si>
  <si>
    <t>207-2-4</t>
  </si>
  <si>
    <t>现浇混凝土排水沟</t>
  </si>
  <si>
    <t>207-2-4-1</t>
  </si>
  <si>
    <t>现浇钢筋</t>
  </si>
  <si>
    <t>207-2-4-4</t>
  </si>
  <si>
    <t>207-2-4-6</t>
  </si>
  <si>
    <t>C30现浇混凝土</t>
  </si>
  <si>
    <t>207-3</t>
  </si>
  <si>
    <t>截水沟</t>
  </si>
  <si>
    <t>207-3-4</t>
  </si>
  <si>
    <t>现浇混凝土截水沟</t>
  </si>
  <si>
    <t>207-3-4-4</t>
  </si>
  <si>
    <t>207-4</t>
  </si>
  <si>
    <t>急流槽或跌水</t>
  </si>
  <si>
    <t>207-4-4</t>
  </si>
  <si>
    <t>现浇混凝土急流槽</t>
  </si>
  <si>
    <t>207-4-4-4</t>
  </si>
  <si>
    <t>207-4-4-5</t>
  </si>
  <si>
    <t>C25现浇混凝土</t>
  </si>
  <si>
    <t>207-5</t>
  </si>
  <si>
    <t>路基盲（渗）沟</t>
  </si>
  <si>
    <t>207-5-1</t>
  </si>
  <si>
    <t>碎石料盲（渗）沟</t>
  </si>
  <si>
    <t>207-9</t>
  </si>
  <si>
    <t>边沟、排水沟盖板</t>
  </si>
  <si>
    <t>207-9-1</t>
  </si>
  <si>
    <t>盖板钢筋</t>
  </si>
  <si>
    <t>207-9-6</t>
  </si>
  <si>
    <t>盖板C30混凝土</t>
  </si>
  <si>
    <t>207-10</t>
  </si>
  <si>
    <t>路基排水管</t>
  </si>
  <si>
    <t>第 4 页</t>
  </si>
  <si>
    <t>207-10-1</t>
  </si>
  <si>
    <t>钢筋混凝土排水管</t>
  </si>
  <si>
    <t>207-10-1-9</t>
  </si>
  <si>
    <t>φ900-1000mm</t>
  </si>
  <si>
    <t>207-10-1-9-1</t>
  </si>
  <si>
    <t>φ1000mmII级钢筋水泥混凝土管</t>
  </si>
  <si>
    <t>207-10-1-11</t>
  </si>
  <si>
    <t>φ1100-1200mm</t>
  </si>
  <si>
    <t>207-10-1-11-1</t>
  </si>
  <si>
    <t>φ1200mmII级钢筋水泥混凝土管</t>
  </si>
  <si>
    <t>207-10-2</t>
  </si>
  <si>
    <t>PVC排水管</t>
  </si>
  <si>
    <t>207-10-2-2</t>
  </si>
  <si>
    <t>φ50-100mmPVC排水管</t>
  </si>
  <si>
    <t>207-10-2-2-1</t>
  </si>
  <si>
    <t>φ100mmPVC管</t>
  </si>
  <si>
    <t>207-10-2-3</t>
  </si>
  <si>
    <t>φ100-150mmPVC排水管</t>
  </si>
  <si>
    <t>207-10-2-3-1</t>
  </si>
  <si>
    <t>φ150mmPVC管</t>
  </si>
  <si>
    <t>207-10-4</t>
  </si>
  <si>
    <t>HDPE-M双壁波纹管</t>
  </si>
  <si>
    <t>207-10-4-2</t>
  </si>
  <si>
    <t>φ200-300mm</t>
  </si>
  <si>
    <t>207-10-4-2-1</t>
  </si>
  <si>
    <t>φ300mmHDPE-M双壁波纹管</t>
  </si>
  <si>
    <t>207-10-4-3</t>
  </si>
  <si>
    <t>φ300-400mm</t>
  </si>
  <si>
    <t>207-10-4-3-1</t>
  </si>
  <si>
    <t>φ400mmHDPE-M双壁波纹管</t>
  </si>
  <si>
    <t>207-10-4-3-2</t>
  </si>
  <si>
    <t>φ400mmHDPE-M双壁波纹管（砼包封）</t>
  </si>
  <si>
    <t>207-10-4-5</t>
  </si>
  <si>
    <t>φ500-600mm</t>
  </si>
  <si>
    <t>207-10-4-5-1</t>
  </si>
  <si>
    <t>φ600mmHDPE-M双壁波纹管</t>
  </si>
  <si>
    <t>207-10-4-7</t>
  </si>
  <si>
    <t>φ700-800mm</t>
  </si>
  <si>
    <t>207-10-4-7-1</t>
  </si>
  <si>
    <t>φ800mmHDPE-M双壁波纹管</t>
  </si>
  <si>
    <t>207-10-5</t>
  </si>
  <si>
    <t>塑料PE硬式透水管</t>
  </si>
  <si>
    <t>207-10-5-2</t>
  </si>
  <si>
    <t>φ100-200mm</t>
  </si>
  <si>
    <t>207-10-5-2-1</t>
  </si>
  <si>
    <t>φ110mm塑料PE硬式透水管</t>
  </si>
  <si>
    <t>207-14</t>
  </si>
  <si>
    <t>检查井</t>
  </si>
  <si>
    <t>207-14-1</t>
  </si>
  <si>
    <t>圆形检查井</t>
  </si>
  <si>
    <t>207-14-1-1</t>
  </si>
  <si>
    <t>圆形钢筋混凝土雨水检查井</t>
  </si>
  <si>
    <t>207-14-1-1-1</t>
  </si>
  <si>
    <t>φ1000mm雨水检查井</t>
  </si>
  <si>
    <t>座</t>
  </si>
  <si>
    <t>207-14-1-1-2</t>
  </si>
  <si>
    <t>φ1250mm雨水检查井</t>
  </si>
  <si>
    <t>207-14-1-1-4</t>
  </si>
  <si>
    <t>φ1800mm雨水检查井</t>
  </si>
  <si>
    <t>207-14-2</t>
  </si>
  <si>
    <t>矩形检查井</t>
  </si>
  <si>
    <t>207-14-2-1</t>
  </si>
  <si>
    <t>矩形钢筋混凝土雨水检查井</t>
  </si>
  <si>
    <t>207-14-2-1-1</t>
  </si>
  <si>
    <t>1700×1100mm雨水检查井</t>
  </si>
  <si>
    <t>207-17</t>
  </si>
  <si>
    <t>斜孔排水</t>
  </si>
  <si>
    <t>207-17-1</t>
  </si>
  <si>
    <t>φ100mm以内</t>
  </si>
  <si>
    <t>207-18</t>
  </si>
  <si>
    <t>沉泥井</t>
  </si>
  <si>
    <t>207-18-1</t>
  </si>
  <si>
    <t>圆形沉泥井</t>
  </si>
  <si>
    <t>207-18-1-1</t>
  </si>
  <si>
    <t>圆形钢筋混凝土雨水沉泥井</t>
  </si>
  <si>
    <t>207-18-1-1-1</t>
  </si>
  <si>
    <t>φ1250mm雨水沉泥井</t>
  </si>
  <si>
    <t>207-18-1-1-2</t>
  </si>
  <si>
    <t>φ1500mm雨水沉泥井</t>
  </si>
  <si>
    <t>207-18-2</t>
  </si>
  <si>
    <t>矩形沉泥井</t>
  </si>
  <si>
    <t>207-18-2-1</t>
  </si>
  <si>
    <t>矩形钢筋混凝土雨水沉泥井</t>
  </si>
  <si>
    <t>207-18-2-1-1</t>
  </si>
  <si>
    <t>1700×1100mm雨水沉泥井</t>
  </si>
  <si>
    <t>207-19</t>
  </si>
  <si>
    <t>沉砂井</t>
  </si>
  <si>
    <t>207-19-2</t>
  </si>
  <si>
    <t>矩形沉砂井</t>
  </si>
  <si>
    <t>207-19-2-1</t>
  </si>
  <si>
    <t>矩形钢筋混凝土沉砂井</t>
  </si>
  <si>
    <t>207-19-2-1-1</t>
  </si>
  <si>
    <t>1300×1200mm沉砂井</t>
  </si>
  <si>
    <t>第 5 页</t>
  </si>
  <si>
    <t>207-20</t>
  </si>
  <si>
    <t>雨水口</t>
  </si>
  <si>
    <t>207-20-1</t>
  </si>
  <si>
    <t>环保型雨水口(双箅)</t>
  </si>
  <si>
    <t>207-20-2</t>
  </si>
  <si>
    <t>溢流雨水口</t>
  </si>
  <si>
    <t>207-21</t>
  </si>
  <si>
    <t>出水口</t>
  </si>
  <si>
    <t>207-21-1</t>
  </si>
  <si>
    <t>D600mm八字形浆砌块石出水口</t>
  </si>
  <si>
    <t>207-23</t>
  </si>
  <si>
    <t>现状检查井口抬高</t>
  </si>
  <si>
    <t>207-24</t>
  </si>
  <si>
    <t>现状雨水口拆除及新建</t>
  </si>
  <si>
    <t>207-24-1</t>
  </si>
  <si>
    <t>现状雨水口拆除</t>
  </si>
  <si>
    <t>207-24-1-1</t>
  </si>
  <si>
    <t>单篦雨水口（拆除）</t>
  </si>
  <si>
    <t>207-24-1-2</t>
  </si>
  <si>
    <t>双篦雨水口（拆除）</t>
  </si>
  <si>
    <t>207-24-2</t>
  </si>
  <si>
    <t>现状雨水口新建</t>
  </si>
  <si>
    <t>207-24-2-1</t>
  </si>
  <si>
    <t>单篦雨水口（新建）</t>
  </si>
  <si>
    <t>207-24-2-2</t>
  </si>
  <si>
    <t>双篦雨水口（新建）</t>
  </si>
  <si>
    <t>207-28</t>
  </si>
  <si>
    <t>接现状井</t>
  </si>
  <si>
    <t>处</t>
  </si>
  <si>
    <t>207-29</t>
  </si>
  <si>
    <t>现状箱渠开孔</t>
  </si>
  <si>
    <t>207-29-1</t>
  </si>
  <si>
    <t>D600现状箱渠开孔</t>
  </si>
  <si>
    <t>207-29-2</t>
  </si>
  <si>
    <t>D1200现状箱渠开孔</t>
  </si>
  <si>
    <t>208</t>
  </si>
  <si>
    <t>护坡、护面墙</t>
  </si>
  <si>
    <t>208-1</t>
  </si>
  <si>
    <t>植物护坡</t>
  </si>
  <si>
    <t>208-1-1</t>
  </si>
  <si>
    <t>喷播草灌护坡</t>
  </si>
  <si>
    <t>208-1-2</t>
  </si>
  <si>
    <t>三维植被网护坡</t>
  </si>
  <si>
    <t>208-1-3</t>
  </si>
  <si>
    <t>客土喷播草灌护坡</t>
  </si>
  <si>
    <t>208-1-3-5</t>
  </si>
  <si>
    <t>客土7-8cm厚</t>
  </si>
  <si>
    <t>208-1-7</t>
  </si>
  <si>
    <t>生态叠袋植草护坡</t>
  </si>
  <si>
    <t>208-4</t>
  </si>
  <si>
    <t>混凝土护坡</t>
  </si>
  <si>
    <t>208-4-3</t>
  </si>
  <si>
    <t>C20混凝土护坡</t>
  </si>
  <si>
    <t>208-4-3-4</t>
  </si>
  <si>
    <t>预制六棱砖护坡</t>
  </si>
  <si>
    <t>208-4-3-7</t>
  </si>
  <si>
    <t>现浇混凝土护脚</t>
  </si>
  <si>
    <t>208-4-3-8</t>
  </si>
  <si>
    <t>预制混凝土截水肋条</t>
  </si>
  <si>
    <t>208-4-3-11</t>
  </si>
  <si>
    <t>现浇砼人字形骨架护坡</t>
  </si>
  <si>
    <t>208-4-4</t>
  </si>
  <si>
    <t>C25混凝土护坡</t>
  </si>
  <si>
    <t>208-4-4-8</t>
  </si>
  <si>
    <t>预制砼人字形骨架护坡</t>
  </si>
  <si>
    <t>209</t>
  </si>
  <si>
    <t>挡土墙</t>
  </si>
  <si>
    <t>209-1</t>
  </si>
  <si>
    <t>砌体挡土墙</t>
  </si>
  <si>
    <t>209-1-1</t>
  </si>
  <si>
    <t>浆砌片(块)石挡墙</t>
  </si>
  <si>
    <t>209-1-3</t>
  </si>
  <si>
    <t>砖砌挡墙</t>
  </si>
  <si>
    <t>209-3</t>
  </si>
  <si>
    <t>混凝土挡土墙</t>
  </si>
  <si>
    <t>209-3-1</t>
  </si>
  <si>
    <t>挡墙混凝土</t>
  </si>
  <si>
    <t>209-3-1-3</t>
  </si>
  <si>
    <t>C20片石混凝土</t>
  </si>
  <si>
    <t>209-3-1-7</t>
  </si>
  <si>
    <t>209-3-1-8</t>
  </si>
  <si>
    <t>C30混凝土</t>
  </si>
  <si>
    <t>209-3-1-10</t>
  </si>
  <si>
    <t>C25片石混凝土</t>
  </si>
  <si>
    <t>209-3-2</t>
  </si>
  <si>
    <t>挡墙钢筋</t>
  </si>
  <si>
    <t>209-3-2-1</t>
  </si>
  <si>
    <t>209-4</t>
  </si>
  <si>
    <t>挡土墙基础垫层</t>
  </si>
  <si>
    <t>209-4-2</t>
  </si>
  <si>
    <t>挡土墙基础碎石垫层（利用隧道弃渣）</t>
  </si>
  <si>
    <t>第 6 页</t>
  </si>
  <si>
    <t>209-4-5</t>
  </si>
  <si>
    <t>挡土墙基础混凝土垫层</t>
  </si>
  <si>
    <t>209-4-5-2</t>
  </si>
  <si>
    <t>C20混凝土</t>
  </si>
  <si>
    <t>209-5</t>
  </si>
  <si>
    <t>预制混凝土挡土墙</t>
  </si>
  <si>
    <t>209-5-1</t>
  </si>
  <si>
    <t>装配式生态挡土墙PC构件</t>
  </si>
  <si>
    <t>209-5-1-5</t>
  </si>
  <si>
    <t>C35混凝土PC构件</t>
  </si>
  <si>
    <t>213</t>
  </si>
  <si>
    <t>预应力锚索.锚杆和钢花管边坡加固</t>
  </si>
  <si>
    <t>213-1</t>
  </si>
  <si>
    <t>预应力锚索</t>
  </si>
  <si>
    <t>213-1-1</t>
  </si>
  <si>
    <t>普通预应力钢绞线</t>
  </si>
  <si>
    <t>213-1-1-5</t>
  </si>
  <si>
    <t>8孔/束</t>
  </si>
  <si>
    <t>213-3</t>
  </si>
  <si>
    <t>锚杆</t>
  </si>
  <si>
    <t>213-3-1</t>
  </si>
  <si>
    <t>普通钢筋锚杆</t>
  </si>
  <si>
    <t>213-3-1-4</t>
  </si>
  <si>
    <t>φ110-130mm普通钢筋锚杆</t>
  </si>
  <si>
    <t>213-5</t>
  </si>
  <si>
    <t>框架梁、地梁、锚墩混凝土</t>
  </si>
  <si>
    <t>213-5-4</t>
  </si>
  <si>
    <t>213-6</t>
  </si>
  <si>
    <t>混凝土钢筋</t>
  </si>
  <si>
    <t>213-6-1</t>
  </si>
  <si>
    <t>214</t>
  </si>
  <si>
    <t>抗滑桩</t>
  </si>
  <si>
    <t>214-1</t>
  </si>
  <si>
    <t>混凝土抗滑桩</t>
  </si>
  <si>
    <t>214-1-2</t>
  </si>
  <si>
    <t>抗滑桩钢筋</t>
  </si>
  <si>
    <t>214-2</t>
  </si>
  <si>
    <t>桩板式抗滑挡墙</t>
  </si>
  <si>
    <t>214-2-1</t>
  </si>
  <si>
    <t>挡土板混凝土</t>
  </si>
  <si>
    <t>214-2-1-4</t>
  </si>
  <si>
    <t>214-2-3</t>
  </si>
  <si>
    <t>锚固桩、挡土板钢筋</t>
  </si>
  <si>
    <t>214-3</t>
  </si>
  <si>
    <t>冠梁</t>
  </si>
  <si>
    <t>214-3-1</t>
  </si>
  <si>
    <t>冠梁混凝土</t>
  </si>
  <si>
    <t>214-3-1-4</t>
  </si>
  <si>
    <t>214-3-2</t>
  </si>
  <si>
    <t>冠梁钢筋</t>
  </si>
  <si>
    <t>217</t>
  </si>
  <si>
    <t>管线保护</t>
  </si>
  <si>
    <t>217-1</t>
  </si>
  <si>
    <t>现状管线保护</t>
  </si>
  <si>
    <t>217-3</t>
  </si>
  <si>
    <t>现状管接驳DN100</t>
  </si>
  <si>
    <t>217-5</t>
  </si>
  <si>
    <t>现状管接驳DN300</t>
  </si>
  <si>
    <t>217-6</t>
  </si>
  <si>
    <t>现状管接驳DN400</t>
  </si>
  <si>
    <t>217-8</t>
  </si>
  <si>
    <t>现状管接驳DN600</t>
  </si>
  <si>
    <t>清单  第 200 章合计   人民币</t>
  </si>
  <si>
    <t>第 7 页</t>
  </si>
  <si>
    <t>300章  路面</t>
  </si>
  <si>
    <t>302</t>
  </si>
  <si>
    <t>垫层</t>
  </si>
  <si>
    <t>302-2</t>
  </si>
  <si>
    <t>垫层（按体积计）</t>
  </si>
  <si>
    <t>302-2-5</t>
  </si>
  <si>
    <t>石屑垫层（按体积计）（利用隧道弃渣）</t>
  </si>
  <si>
    <t>304</t>
  </si>
  <si>
    <t>水泥稳定土底基层、基层</t>
  </si>
  <si>
    <t>304-1</t>
  </si>
  <si>
    <t>304-1-2</t>
  </si>
  <si>
    <t>3-4%水泥含量稳定土底基层、基层</t>
  </si>
  <si>
    <t>304-1-2-1</t>
  </si>
  <si>
    <t>厚150mm以内</t>
  </si>
  <si>
    <t>304-1-3</t>
  </si>
  <si>
    <t>4-5%水泥含量稳定土底基层、基层</t>
  </si>
  <si>
    <t>304-1-3-2</t>
  </si>
  <si>
    <t>厚150-200mm</t>
  </si>
  <si>
    <t>304-1-3-2-1</t>
  </si>
  <si>
    <t>厚180mm水泥稳定土碎石基层（无侧限抗压强度≥2.5MPa）</t>
  </si>
  <si>
    <t>304-1-4</t>
  </si>
  <si>
    <t>5-6%水泥含量稳定土底基层、基层</t>
  </si>
  <si>
    <t>304-1-4-2</t>
  </si>
  <si>
    <t>304-2</t>
  </si>
  <si>
    <t>搭板、埋板下水泥稳定土底基层、基层</t>
  </si>
  <si>
    <t>304-2-3</t>
  </si>
  <si>
    <t>4-5%水泥含量</t>
  </si>
  <si>
    <t>306</t>
  </si>
  <si>
    <t>级配碎（砾）石底基层、基层</t>
  </si>
  <si>
    <t>306-1</t>
  </si>
  <si>
    <t>级配碎石底基层</t>
  </si>
  <si>
    <t>306-1-1</t>
  </si>
  <si>
    <t>306-1-1-1</t>
  </si>
  <si>
    <t>厚150mm级配碎石底基层</t>
  </si>
  <si>
    <t>307</t>
  </si>
  <si>
    <t>沥青稳定碎石基层（ATB）、水泥混凝土基层</t>
  </si>
  <si>
    <t>307-2</t>
  </si>
  <si>
    <t>贫水泥混凝土基层</t>
  </si>
  <si>
    <t>307-2-1</t>
  </si>
  <si>
    <t>贫水泥混凝土基层（按体积计）</t>
  </si>
  <si>
    <t>307-2-1-2</t>
  </si>
  <si>
    <t>308</t>
  </si>
  <si>
    <t>透层、粘层</t>
  </si>
  <si>
    <t>308-1</t>
  </si>
  <si>
    <t>透层</t>
  </si>
  <si>
    <t>308-1-2</t>
  </si>
  <si>
    <t>透层（乳化沥青）</t>
  </si>
  <si>
    <t>308-2</t>
  </si>
  <si>
    <t>黏层</t>
  </si>
  <si>
    <t>308-2-1</t>
  </si>
  <si>
    <t>乳化沥青粘层</t>
  </si>
  <si>
    <t>308-2-2</t>
  </si>
  <si>
    <t>改性乳化沥青粘层</t>
  </si>
  <si>
    <t>310</t>
  </si>
  <si>
    <t>沥青表面处治、封层及其他面层</t>
  </si>
  <si>
    <t>310-2</t>
  </si>
  <si>
    <t>封层</t>
  </si>
  <si>
    <t>310-2-2</t>
  </si>
  <si>
    <t>乳化沥青封层</t>
  </si>
  <si>
    <t>310-2-6</t>
  </si>
  <si>
    <t>改性乳化沥青封层</t>
  </si>
  <si>
    <t>311</t>
  </si>
  <si>
    <t>改性沥青及改性沥青混合料</t>
  </si>
  <si>
    <t>311-1</t>
  </si>
  <si>
    <t>细粒式改性沥青混合料</t>
  </si>
  <si>
    <t>311-1-4</t>
  </si>
  <si>
    <t>厚30-40mm</t>
  </si>
  <si>
    <t>311-1-4-1</t>
  </si>
  <si>
    <t>厚40mm细粒式改性沥青混凝土（AC-13C）</t>
  </si>
  <si>
    <t>311-2</t>
  </si>
  <si>
    <t>中粒式改性沥青混合料</t>
  </si>
  <si>
    <t>311-2-6</t>
  </si>
  <si>
    <t>厚50-60mm</t>
  </si>
  <si>
    <t>311-2-6-1</t>
  </si>
  <si>
    <t>厚60mm中粒式改性沥青混凝土（AC-20C）</t>
  </si>
  <si>
    <t>311-3</t>
  </si>
  <si>
    <t>SMA路面</t>
  </si>
  <si>
    <t>311-3-4</t>
  </si>
  <si>
    <t>311-3-4-1</t>
  </si>
  <si>
    <t>厚40mm沥青玛蹄脂碎石混合料（SMA-13）</t>
  </si>
  <si>
    <t>311-4</t>
  </si>
  <si>
    <t>粗粒式改性沥青混合料</t>
  </si>
  <si>
    <t>311-4-6</t>
  </si>
  <si>
    <t>311-4-6-1</t>
  </si>
  <si>
    <t>厚60mm粗粒式改性沥青混合料（SBSAC-25C）</t>
  </si>
  <si>
    <t>312</t>
  </si>
  <si>
    <t>水泥混凝土面板</t>
  </si>
  <si>
    <t>第 8 页</t>
  </si>
  <si>
    <t>312-1</t>
  </si>
  <si>
    <t>普通水泥混凝土面板</t>
  </si>
  <si>
    <t>312-1-1</t>
  </si>
  <si>
    <t>普通水泥混凝土面板（按体积计）</t>
  </si>
  <si>
    <t>312-1-2</t>
  </si>
  <si>
    <t>厚200mm以内面板</t>
  </si>
  <si>
    <t>312-1-2-1</t>
  </si>
  <si>
    <t>厚200mmC20水泥混凝土面板</t>
  </si>
  <si>
    <t>312-1-4</t>
  </si>
  <si>
    <t>厚210-220mm面板</t>
  </si>
  <si>
    <t>312-1-4-1</t>
  </si>
  <si>
    <t>厚220mmC30水泥混凝土面板</t>
  </si>
  <si>
    <t>312-2</t>
  </si>
  <si>
    <t>混凝土路面钢筋</t>
  </si>
  <si>
    <t>312-2-2</t>
  </si>
  <si>
    <t>带肋钢筋（HRB335、HRB400）</t>
  </si>
  <si>
    <t>313</t>
  </si>
  <si>
    <t>培土路肩、中央分隔带填土、土路肩加固及路缘石</t>
  </si>
  <si>
    <t>313-2</t>
  </si>
  <si>
    <t>中央分隔带回填土</t>
  </si>
  <si>
    <t>314</t>
  </si>
  <si>
    <t>路面及中央分隔带排水</t>
  </si>
  <si>
    <t>314-1</t>
  </si>
  <si>
    <t>排水管</t>
  </si>
  <si>
    <t>314-1-1</t>
  </si>
  <si>
    <t>PVC-U纵向排水管</t>
  </si>
  <si>
    <t>314-1-1-2</t>
  </si>
  <si>
    <t>Φ50-100mm</t>
  </si>
  <si>
    <t>314-1-1-2-1</t>
  </si>
  <si>
    <t>Φ100mm打孔PVC-U纵向排水管</t>
  </si>
  <si>
    <t>314-1-1-3</t>
  </si>
  <si>
    <t>Φ100-150mm</t>
  </si>
  <si>
    <t>314-1-1-3-1</t>
  </si>
  <si>
    <t>Φ150mm打孔PVC-U纵向排水管</t>
  </si>
  <si>
    <t>314-1-4</t>
  </si>
  <si>
    <t>PVC-U横向排水管</t>
  </si>
  <si>
    <t>314-1-4-2</t>
  </si>
  <si>
    <t>314-1-4-2-1</t>
  </si>
  <si>
    <t>Φ100mmPVC-U横向排水管</t>
  </si>
  <si>
    <t>314-1-4-3</t>
  </si>
  <si>
    <t>314-1-4-3-1</t>
  </si>
  <si>
    <t>Φ150mmPVC-U横向排水管</t>
  </si>
  <si>
    <t>314-1-4-7</t>
  </si>
  <si>
    <t>Φ300-350mm</t>
  </si>
  <si>
    <t>314-1-4-7-1</t>
  </si>
  <si>
    <t>Φ315mmPVC-U横向排水管</t>
  </si>
  <si>
    <t>314-1-6</t>
  </si>
  <si>
    <t>横向混凝土排水管</t>
  </si>
  <si>
    <t>314-1-6-7</t>
  </si>
  <si>
    <t>Φ450-500mm</t>
  </si>
  <si>
    <t>314-1-6-7-1</t>
  </si>
  <si>
    <t>φ500mmII级钢筋混凝土排水管</t>
  </si>
  <si>
    <t>314-3</t>
  </si>
  <si>
    <t>集水井</t>
  </si>
  <si>
    <t>314-3-3</t>
  </si>
  <si>
    <t>素混凝土集水井</t>
  </si>
  <si>
    <t>314-3-3-5</t>
  </si>
  <si>
    <t>C30混凝土集水井</t>
  </si>
  <si>
    <t>314-4</t>
  </si>
  <si>
    <t>中央分隔带渗沟</t>
  </si>
  <si>
    <t>314-4-3</t>
  </si>
  <si>
    <t>瓜米石渗沟</t>
  </si>
  <si>
    <t>314-4-4</t>
  </si>
  <si>
    <t>石渣渗沟</t>
  </si>
  <si>
    <t>314-6</t>
  </si>
  <si>
    <t>路肩、中央分隔带排水沟</t>
  </si>
  <si>
    <t>314-6-4</t>
  </si>
  <si>
    <t>土工布（膜）</t>
  </si>
  <si>
    <t>314-8</t>
  </si>
  <si>
    <t>路肩盲沟</t>
  </si>
  <si>
    <t>314-8-2</t>
  </si>
  <si>
    <t>碎石料路肩盲沟</t>
  </si>
  <si>
    <t>314-9</t>
  </si>
  <si>
    <t>防水垫层</t>
  </si>
  <si>
    <t>314-9-1</t>
  </si>
  <si>
    <t>混凝土垫层</t>
  </si>
  <si>
    <t>314-9-1-3</t>
  </si>
  <si>
    <t>C20混凝土垫层</t>
  </si>
  <si>
    <t>316</t>
  </si>
  <si>
    <t>旧路面处理</t>
  </si>
  <si>
    <t>316-2</t>
  </si>
  <si>
    <t>玻璃纤维格栅</t>
  </si>
  <si>
    <t>316-6</t>
  </si>
  <si>
    <t>植筋</t>
  </si>
  <si>
    <t>316-6-5</t>
  </si>
  <si>
    <t>Φ16mm钢筋</t>
  </si>
  <si>
    <t>根</t>
  </si>
  <si>
    <t>318</t>
  </si>
  <si>
    <t>人行道铺装</t>
  </si>
  <si>
    <t>318-2</t>
  </si>
  <si>
    <t>30cm×30cm×3cm花岗岩人行道砖铺装</t>
  </si>
  <si>
    <t>第 9 页</t>
  </si>
  <si>
    <t>清单  第 300 章合计   人民币</t>
  </si>
  <si>
    <t>第 10 页</t>
  </si>
  <si>
    <t>400章  桥梁、涵洞工程</t>
  </si>
  <si>
    <t>403</t>
  </si>
  <si>
    <t>钢筋</t>
  </si>
  <si>
    <t>403-1</t>
  </si>
  <si>
    <t>基础钢筋（包括灌注桩、承台、支撑梁、基础系梁、沉桩、沉井等）</t>
  </si>
  <si>
    <t>403-1-1</t>
  </si>
  <si>
    <t>光圆钢筋（HPB235、HPB300）</t>
  </si>
  <si>
    <t>403-1-2</t>
  </si>
  <si>
    <t>403-2</t>
  </si>
  <si>
    <t>下部结构钢筋（包括墩柱、台身、盖梁、墩间系梁、耳背墙等）</t>
  </si>
  <si>
    <t>403-2-1</t>
  </si>
  <si>
    <t>403-2-2</t>
  </si>
  <si>
    <t>403-3</t>
  </si>
  <si>
    <t>上部结构钢筋（包括现浇、预制梁板、整体化层、桥面连续、绞缝、桥面铺装等）</t>
  </si>
  <si>
    <t>403-3-1</t>
  </si>
  <si>
    <t>403-3-2</t>
  </si>
  <si>
    <t>403-4</t>
  </si>
  <si>
    <t>附属结构钢筋（包括缘石、人行道、防撞墙、栏杆、护栏、桥头搭板、枕梁、抗震挡块、支座垫石等）</t>
  </si>
  <si>
    <t>403-4-2</t>
  </si>
  <si>
    <t>404</t>
  </si>
  <si>
    <t>基础挖方及回填</t>
  </si>
  <si>
    <t>404-1</t>
  </si>
  <si>
    <t>基础挖土方</t>
  </si>
  <si>
    <t>404-5</t>
  </si>
  <si>
    <t>钢板桩</t>
  </si>
  <si>
    <t>404-5-1</t>
  </si>
  <si>
    <t>围堰钢板桩</t>
  </si>
  <si>
    <t>t</t>
  </si>
  <si>
    <t>404-5-2</t>
  </si>
  <si>
    <t>405</t>
  </si>
  <si>
    <t>钻孔灌注桩</t>
  </si>
  <si>
    <t>405-1</t>
  </si>
  <si>
    <t>陆上钻孔灌注桩</t>
  </si>
  <si>
    <t>405-1-1</t>
  </si>
  <si>
    <t>孔深60m以内的陆上钻孔灌注桩</t>
  </si>
  <si>
    <t>405-1-1-1</t>
  </si>
  <si>
    <t>桩径100cm</t>
  </si>
  <si>
    <t>405-1-1-5</t>
  </si>
  <si>
    <t>桩径140cm</t>
  </si>
  <si>
    <t>405-1-1-6</t>
  </si>
  <si>
    <t>桩径150cm</t>
  </si>
  <si>
    <t>405-1-1-7</t>
  </si>
  <si>
    <t>桩径160cm</t>
  </si>
  <si>
    <t>405-1-1-9</t>
  </si>
  <si>
    <t>桩径180cm</t>
  </si>
  <si>
    <t>405-1-1-11</t>
  </si>
  <si>
    <t>桩径200cm</t>
  </si>
  <si>
    <t>410</t>
  </si>
  <si>
    <t>结构混凝土工程</t>
  </si>
  <si>
    <t>410-1</t>
  </si>
  <si>
    <t>混凝土基础（包括支撑梁、桩基承台、基础系梁，但不包括桩基和沉井）</t>
  </si>
  <si>
    <t>410-1-4</t>
  </si>
  <si>
    <t>410-1-5</t>
  </si>
  <si>
    <t>C35混凝土</t>
  </si>
  <si>
    <t>410-2</t>
  </si>
  <si>
    <t>混凝土下部结构（包括墩柱、台身、盖梁、墩间系梁、耳背墙等）</t>
  </si>
  <si>
    <t>410-2-4</t>
  </si>
  <si>
    <t>410-2-5</t>
  </si>
  <si>
    <t>410-2-6</t>
  </si>
  <si>
    <t>C40混凝土</t>
  </si>
  <si>
    <t>410-2-8</t>
  </si>
  <si>
    <t>C50混凝土</t>
  </si>
  <si>
    <t>410-3</t>
  </si>
  <si>
    <t>现浇混凝土上部结构</t>
  </si>
  <si>
    <t>410-3-8</t>
  </si>
  <si>
    <t>410-3-11</t>
  </si>
  <si>
    <t>C25无收缩自密实混凝土</t>
  </si>
  <si>
    <t>410-3-12</t>
  </si>
  <si>
    <t>C40无收缩自密实混凝土</t>
  </si>
  <si>
    <t>410-5</t>
  </si>
  <si>
    <t>上部结构现浇整体化混凝土</t>
  </si>
  <si>
    <t>410-5-7</t>
  </si>
  <si>
    <t>410-5-10</t>
  </si>
  <si>
    <t>C40钢纤维混凝土</t>
  </si>
  <si>
    <t>410-6</t>
  </si>
  <si>
    <t>现浇混凝土附属结构</t>
  </si>
  <si>
    <t>410-6-2</t>
  </si>
  <si>
    <t>410-6-4</t>
  </si>
  <si>
    <t>410-6-6</t>
  </si>
  <si>
    <t>第 11 页</t>
  </si>
  <si>
    <t>410-6-8</t>
  </si>
  <si>
    <t>411</t>
  </si>
  <si>
    <t>预应力混凝土工程</t>
  </si>
  <si>
    <t>411-5</t>
  </si>
  <si>
    <t>后张法预应力钢绞线</t>
  </si>
  <si>
    <t>411-9</t>
  </si>
  <si>
    <t>现浇预应力混凝土上部结构</t>
  </si>
  <si>
    <t>411-9-5</t>
  </si>
  <si>
    <t>现浇预应力C50混凝土</t>
  </si>
  <si>
    <t>411-9-6</t>
  </si>
  <si>
    <t>现浇预应力C55混凝土</t>
  </si>
  <si>
    <t>412</t>
  </si>
  <si>
    <t>桥梁上部钢结构工程</t>
  </si>
  <si>
    <t>412-4</t>
  </si>
  <si>
    <t>钢箱梁（含涂装）</t>
  </si>
  <si>
    <t>412-5</t>
  </si>
  <si>
    <t>钢桁架（含涂装）</t>
  </si>
  <si>
    <t>412-8</t>
  </si>
  <si>
    <t>人行天桥主桥钢护栏</t>
  </si>
  <si>
    <t>412-9</t>
  </si>
  <si>
    <t>人行天桥主桥PC耐力板</t>
  </si>
  <si>
    <t>412-10</t>
  </si>
  <si>
    <t>人行天桥梯道钢护栏</t>
  </si>
  <si>
    <t>415</t>
  </si>
  <si>
    <t>桥面铺装</t>
  </si>
  <si>
    <t>415-3</t>
  </si>
  <si>
    <t>桥面防水层</t>
  </si>
  <si>
    <t>415-3-5</t>
  </si>
  <si>
    <t>M10防水水泥砂浆</t>
  </si>
  <si>
    <t>415-4</t>
  </si>
  <si>
    <t>桥面调平层（按体积计）</t>
  </si>
  <si>
    <t>415-4-1</t>
  </si>
  <si>
    <t>水泥混凝土调平层</t>
  </si>
  <si>
    <t>415-7</t>
  </si>
  <si>
    <t>厚20mm防滑砖</t>
  </si>
  <si>
    <t>415-8</t>
  </si>
  <si>
    <t>厚20mm导盲砖</t>
  </si>
  <si>
    <t>416</t>
  </si>
  <si>
    <t>桥梁支座</t>
  </si>
  <si>
    <t>416-1</t>
  </si>
  <si>
    <t>矩形板式橡胶支座</t>
  </si>
  <si>
    <t>416-1-1</t>
  </si>
  <si>
    <t>矩形板式橡胶支座（按体积计）</t>
  </si>
  <si>
    <t>dm3</t>
  </si>
  <si>
    <t>416-6</t>
  </si>
  <si>
    <t>球形支座</t>
  </si>
  <si>
    <t>416-6-1</t>
  </si>
  <si>
    <t>支座反力3000KN以内</t>
  </si>
  <si>
    <t>416-6-1-1</t>
  </si>
  <si>
    <t>QZ-3.0-DX</t>
  </si>
  <si>
    <t>个</t>
  </si>
  <si>
    <t>416-6-1-2</t>
  </si>
  <si>
    <t>QZ-3.0-GD</t>
  </si>
  <si>
    <t>416-6-1-3</t>
  </si>
  <si>
    <t>QZ-3.0-SX</t>
  </si>
  <si>
    <t>416-6-1-4</t>
  </si>
  <si>
    <t>QZ-2.5-DX</t>
  </si>
  <si>
    <t>416-6-1-6</t>
  </si>
  <si>
    <t>QZ-2.5-SX</t>
  </si>
  <si>
    <t>416-6-2</t>
  </si>
  <si>
    <t>支座反力4000KN</t>
  </si>
  <si>
    <t>416-6-2-1</t>
  </si>
  <si>
    <t>QZ-4.0-DX</t>
  </si>
  <si>
    <t>416-6-2-3</t>
  </si>
  <si>
    <t>QZ-4.0-SX</t>
  </si>
  <si>
    <t>416-6-3</t>
  </si>
  <si>
    <t>支座反力5000KN</t>
  </si>
  <si>
    <t>416-6-3-1</t>
  </si>
  <si>
    <t>QZ-5.0-DX</t>
  </si>
  <si>
    <t>416-6-3-3</t>
  </si>
  <si>
    <t>QZ-5.0-SX</t>
  </si>
  <si>
    <t>416-6-4</t>
  </si>
  <si>
    <t>支座反力6000KN</t>
  </si>
  <si>
    <t>416-6-4-1</t>
  </si>
  <si>
    <t>QZ-6.0-DX</t>
  </si>
  <si>
    <t>416-6-4-2</t>
  </si>
  <si>
    <t>QZ-6.0-GD</t>
  </si>
  <si>
    <t>416-6-4-3</t>
  </si>
  <si>
    <t>QZ-6.0-SX</t>
  </si>
  <si>
    <t>416-6-5</t>
  </si>
  <si>
    <t>支座反力7000KN</t>
  </si>
  <si>
    <t>416-6-5-1</t>
  </si>
  <si>
    <t>QZ-7.0-DX</t>
  </si>
  <si>
    <t>416-6-5-3</t>
  </si>
  <si>
    <t>QZ-7.0-SX</t>
  </si>
  <si>
    <t>416-6-6</t>
  </si>
  <si>
    <t>支座反力8000KN</t>
  </si>
  <si>
    <t>416-6-6-1</t>
  </si>
  <si>
    <t>QZ-8.0-DX</t>
  </si>
  <si>
    <t>416-6-6-2</t>
  </si>
  <si>
    <t>QZ-8.0-GD</t>
  </si>
  <si>
    <t>416-6-8</t>
  </si>
  <si>
    <t>支座反力10000KN</t>
  </si>
  <si>
    <t>第 12 页</t>
  </si>
  <si>
    <t>416-6-8-1</t>
  </si>
  <si>
    <t>QZ-10.0-SX</t>
  </si>
  <si>
    <t>416-6-9</t>
  </si>
  <si>
    <t>支座反力12500KN</t>
  </si>
  <si>
    <t>416-6-9-3</t>
  </si>
  <si>
    <t>QZ-12.5-DX</t>
  </si>
  <si>
    <t>416-6-10</t>
  </si>
  <si>
    <t>支座反力3500KN</t>
  </si>
  <si>
    <t>416-6-10-1</t>
  </si>
  <si>
    <t>QZ-3.5-DX</t>
  </si>
  <si>
    <t>416-6-10-2</t>
  </si>
  <si>
    <t>QZ-3.5-GD</t>
  </si>
  <si>
    <t>416-6-10-3</t>
  </si>
  <si>
    <t>QZ-3.5-SX</t>
  </si>
  <si>
    <t>416-6-11</t>
  </si>
  <si>
    <t>支座反力4500KN</t>
  </si>
  <si>
    <t>416-6-11-1</t>
  </si>
  <si>
    <t>QZ-4.5-DX</t>
  </si>
  <si>
    <t>416-8</t>
  </si>
  <si>
    <t>减震橡胶块</t>
  </si>
  <si>
    <t>416-8-1</t>
  </si>
  <si>
    <t>减震橡胶块（按体积计）</t>
  </si>
  <si>
    <t>416-9</t>
  </si>
  <si>
    <t>减震支座</t>
  </si>
  <si>
    <t>416-9-4</t>
  </si>
  <si>
    <t>416-9-4-1</t>
  </si>
  <si>
    <t>SFJZ-3500-DX</t>
  </si>
  <si>
    <t>416-9-4-2</t>
  </si>
  <si>
    <t>SFJZ-3500-SX</t>
  </si>
  <si>
    <t>416-10</t>
  </si>
  <si>
    <t>阻尼器</t>
  </si>
  <si>
    <t>416-10-1</t>
  </si>
  <si>
    <t>电涡流调谐质量阻尼器（ECD1200f2.54）</t>
  </si>
  <si>
    <t>417</t>
  </si>
  <si>
    <t>桥梁接缝和伸缩装置</t>
  </si>
  <si>
    <t>417-5</t>
  </si>
  <si>
    <t>其他类型伸缩装置</t>
  </si>
  <si>
    <t>417-5-1</t>
  </si>
  <si>
    <t>钢板收缩装置</t>
  </si>
  <si>
    <t>418</t>
  </si>
  <si>
    <t>桥梁防排水处理</t>
  </si>
  <si>
    <t>418-1</t>
  </si>
  <si>
    <t>418-1-2</t>
  </si>
  <si>
    <t>PVC-U管</t>
  </si>
  <si>
    <t>418-1-2-1</t>
  </si>
  <si>
    <t>直径φ50mmPVC-U管</t>
  </si>
  <si>
    <t>418-1-2-2</t>
  </si>
  <si>
    <t>直径φ100mmPVC-U管</t>
  </si>
  <si>
    <t>418-1-2-3</t>
  </si>
  <si>
    <t>直径φ150mmPVC-U管</t>
  </si>
  <si>
    <t>418-2</t>
  </si>
  <si>
    <t>桥面排水构造物</t>
  </si>
  <si>
    <t>418-2-2</t>
  </si>
  <si>
    <t>铸铁排水格栅</t>
  </si>
  <si>
    <t>418-2-3</t>
  </si>
  <si>
    <t>铸铁平入式雨水口</t>
  </si>
  <si>
    <t>422</t>
  </si>
  <si>
    <t>涵洞及通道涵分部工程</t>
  </si>
  <si>
    <t>422-1</t>
  </si>
  <si>
    <t>涵基开挖回填</t>
  </si>
  <si>
    <t>422-2</t>
  </si>
  <si>
    <t>涵洞基础垫层</t>
  </si>
  <si>
    <t>422-2-2</t>
  </si>
  <si>
    <t>422-2-3</t>
  </si>
  <si>
    <t>中粗砂碎石垫层（利用隧道弃渣）</t>
  </si>
  <si>
    <t>422-3</t>
  </si>
  <si>
    <t>涵管、涵身混凝土基础</t>
  </si>
  <si>
    <t>422-3-1</t>
  </si>
  <si>
    <t>C15混凝土</t>
  </si>
  <si>
    <t>422-3-2</t>
  </si>
  <si>
    <t>422-6</t>
  </si>
  <si>
    <t>涵洞洞口基础</t>
  </si>
  <si>
    <t>422-6-1</t>
  </si>
  <si>
    <t>洞口混凝土基础</t>
  </si>
  <si>
    <t>422-6-1-3</t>
  </si>
  <si>
    <t>422-7</t>
  </si>
  <si>
    <t>涵洞洞口墙身</t>
  </si>
  <si>
    <t>422-7-1</t>
  </si>
  <si>
    <t>洞口混凝土墙身</t>
  </si>
  <si>
    <t>422-7-1-3</t>
  </si>
  <si>
    <t>422-8</t>
  </si>
  <si>
    <t>涵洞洞口、洞内铺砌及截水墙</t>
  </si>
  <si>
    <t>422-8-1</t>
  </si>
  <si>
    <t>混凝土铺砌及截水墙</t>
  </si>
  <si>
    <t>422-8-1-3</t>
  </si>
  <si>
    <t>第 13 页</t>
  </si>
  <si>
    <t>422-9</t>
  </si>
  <si>
    <t>预制安装运输混凝土圆管</t>
  </si>
  <si>
    <t>422-9-4</t>
  </si>
  <si>
    <t>预制、运输、安装混凝土圆管</t>
  </si>
  <si>
    <t>422-9-4-1</t>
  </si>
  <si>
    <t>422-9-4-5</t>
  </si>
  <si>
    <t>422-10</t>
  </si>
  <si>
    <t>盖板涵涵身</t>
  </si>
  <si>
    <t>422-10-1</t>
  </si>
  <si>
    <t>混凝土涵身</t>
  </si>
  <si>
    <t>422-10-1-5</t>
  </si>
  <si>
    <t>422-11</t>
  </si>
  <si>
    <t>盖板涵盖板</t>
  </si>
  <si>
    <t>422-11-1</t>
  </si>
  <si>
    <t>现浇混凝土盖板</t>
  </si>
  <si>
    <t>422-11-1-1</t>
  </si>
  <si>
    <t>现浇盖板钢筋</t>
  </si>
  <si>
    <t>422-11-1-5</t>
  </si>
  <si>
    <t>422-12</t>
  </si>
  <si>
    <t>箱涵涵身</t>
  </si>
  <si>
    <t>422-12-1</t>
  </si>
  <si>
    <t>现浇箱涵混凝土涵身</t>
  </si>
  <si>
    <t>422-12-1-1</t>
  </si>
  <si>
    <t>现浇箱涵钢筋</t>
  </si>
  <si>
    <t>422-12-1-5</t>
  </si>
  <si>
    <t>422-12-1-7</t>
  </si>
  <si>
    <t>422-13</t>
  </si>
  <si>
    <t>台帽、帽石、护栏基座</t>
  </si>
  <si>
    <t>422-13-1</t>
  </si>
  <si>
    <t>台帽、帽石、护栏基座混凝土</t>
  </si>
  <si>
    <t>422-13-1-3</t>
  </si>
  <si>
    <t>清单  第 400 章合计   人民币</t>
  </si>
  <si>
    <t>第 14 页</t>
  </si>
  <si>
    <t>600章  交通安全设施</t>
  </si>
  <si>
    <t>602</t>
  </si>
  <si>
    <t>护栏</t>
  </si>
  <si>
    <t>602-1</t>
  </si>
  <si>
    <t>混凝土护栏</t>
  </si>
  <si>
    <t>602-1-1</t>
  </si>
  <si>
    <t>现浇混凝土护栏</t>
  </si>
  <si>
    <t>602-1-1-1</t>
  </si>
  <si>
    <t>护栏现浇混凝土钢筋</t>
  </si>
  <si>
    <t>602-1-1-4</t>
  </si>
  <si>
    <t>602-11</t>
  </si>
  <si>
    <t>钢管护栏</t>
  </si>
  <si>
    <t>602-11-1</t>
  </si>
  <si>
    <t>镀锌钢管护栏</t>
  </si>
  <si>
    <t>602-12</t>
  </si>
  <si>
    <t>人行道护栏</t>
  </si>
  <si>
    <t>清单  第 600 章合计   人民币</t>
  </si>
  <si>
    <t>第 15 页</t>
  </si>
  <si>
    <t>700章  绿化及环境保护设施</t>
  </si>
  <si>
    <t>704</t>
  </si>
  <si>
    <t>种植乔木、灌木和攀缘植物</t>
  </si>
  <si>
    <t>704-2</t>
  </si>
  <si>
    <t>人工种植灌木</t>
  </si>
  <si>
    <t>704-2-2</t>
  </si>
  <si>
    <t>冠幅80cm以内</t>
  </si>
  <si>
    <t>704-2-2-1</t>
  </si>
  <si>
    <t>紫花勒杜鹃（H=70-80cm，P=70-80cm）</t>
  </si>
  <si>
    <t>株</t>
  </si>
  <si>
    <t>清单  第 700 章合计   人民币</t>
  </si>
  <si>
    <t>第 16 页</t>
  </si>
  <si>
    <t>800章  机电工程</t>
  </si>
  <si>
    <t>806</t>
  </si>
  <si>
    <t>通风消防系统</t>
  </si>
  <si>
    <t>806-4</t>
  </si>
  <si>
    <t>消火栓</t>
  </si>
  <si>
    <t>806-4-3</t>
  </si>
  <si>
    <t>室外消火栓SS150/65</t>
  </si>
  <si>
    <t>套</t>
  </si>
  <si>
    <t>806-6</t>
  </si>
  <si>
    <t>消防用管道</t>
  </si>
  <si>
    <t>806-6-1</t>
  </si>
  <si>
    <t>供水管</t>
  </si>
  <si>
    <t>806-6-1-2</t>
  </si>
  <si>
    <t>铸铁管</t>
  </si>
  <si>
    <t>806-6-1-2-1</t>
  </si>
  <si>
    <t>球墨铸铁消防给水管DN150</t>
  </si>
  <si>
    <t>806-6-1-2-2</t>
  </si>
  <si>
    <t>球墨铸铁消防给水管DN250</t>
  </si>
  <si>
    <t>806-6-1-4</t>
  </si>
  <si>
    <t>焊接钢管</t>
  </si>
  <si>
    <t>806-6-1-4-2</t>
  </si>
  <si>
    <t>焊接钢管D273×9</t>
  </si>
  <si>
    <t>806-6-1-4-3</t>
  </si>
  <si>
    <t>焊接钢套管D219×8</t>
  </si>
  <si>
    <t>806-6-1-4-4</t>
  </si>
  <si>
    <t>焊接钢套管D325×11</t>
  </si>
  <si>
    <t>806-6-1-4-5</t>
  </si>
  <si>
    <t>挂管支架</t>
  </si>
  <si>
    <t>806-6-2</t>
  </si>
  <si>
    <t>阀门</t>
  </si>
  <si>
    <t>806-6-2-1</t>
  </si>
  <si>
    <t>闸阀</t>
  </si>
  <si>
    <t>806-6-2-1-1</t>
  </si>
  <si>
    <t>双盘闸阀DN50</t>
  </si>
  <si>
    <t>806-6-2-1-3</t>
  </si>
  <si>
    <t>双盘闸阀DN75</t>
  </si>
  <si>
    <t>806-6-2-1-4</t>
  </si>
  <si>
    <t>双盘闸阀DN150</t>
  </si>
  <si>
    <t>806-6-2-1-5</t>
  </si>
  <si>
    <t>双盘闸阀DN250</t>
  </si>
  <si>
    <t>806-6-2-4</t>
  </si>
  <si>
    <t>自动放气阀</t>
  </si>
  <si>
    <t>806-6-2-4-1</t>
  </si>
  <si>
    <t>自动放气阀DN50</t>
  </si>
  <si>
    <t>806-6-3</t>
  </si>
  <si>
    <t>阀门井</t>
  </si>
  <si>
    <t>806-6-3-1</t>
  </si>
  <si>
    <t>阀门井1300×1300mm</t>
  </si>
  <si>
    <t>806-6-4</t>
  </si>
  <si>
    <t>排气井</t>
  </si>
  <si>
    <t>806-6-4-2</t>
  </si>
  <si>
    <t>排气井1200×1200mm</t>
  </si>
  <si>
    <t>806-6-5</t>
  </si>
  <si>
    <t>排泥井</t>
  </si>
  <si>
    <t>806-6-5-3</t>
  </si>
  <si>
    <t>φ1200mm砖砌排泥井</t>
  </si>
  <si>
    <t>806-6-6</t>
  </si>
  <si>
    <t>水泵接合器</t>
  </si>
  <si>
    <t>806-6-6-1</t>
  </si>
  <si>
    <t>水泵接合器DN150</t>
  </si>
  <si>
    <t>806-6-7</t>
  </si>
  <si>
    <t>其他配件</t>
  </si>
  <si>
    <t>806-6-7-1</t>
  </si>
  <si>
    <t>球墨铸铁三通DN250X150</t>
  </si>
  <si>
    <t>806-6-7-2</t>
  </si>
  <si>
    <t>球墨铸铁全承三通DN250</t>
  </si>
  <si>
    <t>806-6-7-3</t>
  </si>
  <si>
    <t>球墨铸铁全承四通DN250</t>
  </si>
  <si>
    <t>806-6-7-4</t>
  </si>
  <si>
    <t>球墨铸铁全承三通DN250x250</t>
  </si>
  <si>
    <t>806-6-7-5</t>
  </si>
  <si>
    <t>球墨铸铁承插异径管DN250x200</t>
  </si>
  <si>
    <t>806-6-7-6</t>
  </si>
  <si>
    <t>球墨铸铁双承11.25°弯头DN250</t>
  </si>
  <si>
    <t>806-6-7-7</t>
  </si>
  <si>
    <t>球墨铸铁双承22.5°弯头DN250</t>
  </si>
  <si>
    <t>806-6-7-8</t>
  </si>
  <si>
    <t>球墨铸铁双承30°弯头DN250</t>
  </si>
  <si>
    <t>806-6-7-9</t>
  </si>
  <si>
    <t>球墨铸铁双承60°弯头DN250</t>
  </si>
  <si>
    <t>806-6-7-10</t>
  </si>
  <si>
    <t>球墨铸铁双承90°弯头DN250</t>
  </si>
  <si>
    <t>806-6-7-11</t>
  </si>
  <si>
    <t>钢制双焊11.25度弯头DN250</t>
  </si>
  <si>
    <t>806-6-7-12</t>
  </si>
  <si>
    <t>球墨铸铁承插11.25°弯头DN250</t>
  </si>
  <si>
    <t>806-6-7-13</t>
  </si>
  <si>
    <t>球墨铸铁承插22.5°弯头DN250</t>
  </si>
  <si>
    <t>806-6-7-14</t>
  </si>
  <si>
    <t>球墨铸铁承插30°弯头DN250</t>
  </si>
  <si>
    <t>806-6-7-15</t>
  </si>
  <si>
    <t>球墨铸铁承插60°弯头DN250</t>
  </si>
  <si>
    <t>806-6-7-16</t>
  </si>
  <si>
    <t>球墨铸铁承插90°弯头DN250x250</t>
  </si>
  <si>
    <t>第 17 页</t>
  </si>
  <si>
    <t>806-6-7-17</t>
  </si>
  <si>
    <t>球墨铸铁承插90°弯头DN250</t>
  </si>
  <si>
    <t>806-6-7-18</t>
  </si>
  <si>
    <t>钢制承焊90度弯头DN250</t>
  </si>
  <si>
    <t>473.00</t>
  </si>
  <si>
    <t>806-6-7-19</t>
  </si>
  <si>
    <t>钢制焊插60度弯头DN250x250</t>
  </si>
  <si>
    <t>443.00</t>
  </si>
  <si>
    <t>806-6-7-20</t>
  </si>
  <si>
    <t>钢制焊插90度弯头DN250x250</t>
  </si>
  <si>
    <t>806-6-7-21</t>
  </si>
  <si>
    <t>球墨铸铁盘承11.25°弯头DN250</t>
  </si>
  <si>
    <t>378.33</t>
  </si>
  <si>
    <t>806-6-7-22</t>
  </si>
  <si>
    <t>球墨铸铁盲板D250</t>
  </si>
  <si>
    <t>144.74</t>
  </si>
  <si>
    <t>806-6-7-23</t>
  </si>
  <si>
    <t>球墨铸铁盘承D250</t>
  </si>
  <si>
    <t>249.86</t>
  </si>
  <si>
    <t>806-6-7-24</t>
  </si>
  <si>
    <t>球墨铸铁双承短管D250</t>
  </si>
  <si>
    <t>290.00</t>
  </si>
  <si>
    <t>806-6-7-52</t>
  </si>
  <si>
    <t>全盘排气三通DN250×50</t>
  </si>
  <si>
    <t>378.40</t>
  </si>
  <si>
    <t>806-6-7-53</t>
  </si>
  <si>
    <t>承插90度弯头DN150</t>
  </si>
  <si>
    <t>182.79</t>
  </si>
  <si>
    <t>806-6-7-54</t>
  </si>
  <si>
    <t>盲板DN150</t>
  </si>
  <si>
    <t>54.75</t>
  </si>
  <si>
    <t>806-6-7-55</t>
  </si>
  <si>
    <t>盘承DN150</t>
  </si>
  <si>
    <t>122.14</t>
  </si>
  <si>
    <t>806-6-7-56</t>
  </si>
  <si>
    <t>盘插DN150</t>
  </si>
  <si>
    <t>124.50</t>
  </si>
  <si>
    <t>806-6-7-57</t>
  </si>
  <si>
    <t>双盘短管DN150</t>
  </si>
  <si>
    <t>137.71</t>
  </si>
  <si>
    <t>806-6-7-58</t>
  </si>
  <si>
    <t>全盘排泥三通DN250×75</t>
  </si>
  <si>
    <t>428.33</t>
  </si>
  <si>
    <t>806-6-7-59</t>
  </si>
  <si>
    <t>盘插DN75</t>
  </si>
  <si>
    <t>58.00</t>
  </si>
  <si>
    <t>806-13</t>
  </si>
  <si>
    <t>消防标志桩</t>
  </si>
  <si>
    <t>806-13-1</t>
  </si>
  <si>
    <t>混凝土标志桩120×120mm</t>
  </si>
  <si>
    <t>块</t>
  </si>
  <si>
    <t>52.11</t>
  </si>
  <si>
    <t>806-14</t>
  </si>
  <si>
    <t>给水管支墩砼</t>
  </si>
  <si>
    <t>806-14-1</t>
  </si>
  <si>
    <t>530.18</t>
  </si>
  <si>
    <t>清单  第 800 章合计   人民币</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</si>
</sst>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2">
    <font>
      <sz val="12"/>
      <color indexed="8"/>
      <name val="宋体"/>
      <charset val="134"/>
    </font>
    <font>
      <b/>
      <sz val="20"/>
      <color indexed="8"/>
      <name val="smartSimSun"/>
      <charset val="134"/>
    </font>
    <font>
      <sz val="9"/>
      <color indexed="8"/>
      <name val="smartSimSun"/>
      <charset val="134"/>
    </font>
    <font>
      <sz val="9"/>
      <color indexed="8"/>
      <name val="宋体"/>
      <charset val="134"/>
    </font>
    <font>
      <sz val="9"/>
      <color indexed="8"/>
      <name val="Arial Narrow"/>
      <charset val="134"/>
    </font>
    <font>
      <sz val="9"/>
      <color rgb="FF000000"/>
      <name val="宋体"/>
      <charset val="134"/>
    </font>
    <font>
      <sz val="8"/>
      <color indexed="8"/>
      <name val="宋体"/>
      <charset val="134"/>
    </font>
    <font>
      <b/>
      <sz val="9"/>
      <color rgb="FF000000"/>
      <name val="宋体"/>
      <charset val="134"/>
    </font>
    <font>
      <b/>
      <sz val="9"/>
      <color indexed="8"/>
      <name val="宋体"/>
      <charset val="134"/>
    </font>
    <font>
      <sz val="12"/>
      <color rgb="FF000000"/>
      <name val="宋体"/>
      <charset val="134"/>
    </font>
    <font>
      <b/>
      <sz val="10"/>
      <name val="宋体"/>
      <charset val="134"/>
      <scheme val="minor"/>
    </font>
    <font>
      <b/>
      <sz val="10"/>
      <color rgb="FF000000"/>
      <name val="宋体"/>
      <charset val="134"/>
    </font>
    <font>
      <sz val="12"/>
      <name val="宋体"/>
      <charset val="134"/>
    </font>
    <font>
      <sz val="11"/>
      <name val="宋体"/>
      <charset val="134"/>
    </font>
    <font>
      <sz val="10"/>
      <name val="宋体"/>
      <charset val="134"/>
    </font>
    <font>
      <sz val="26"/>
      <name val="宋体"/>
      <charset val="134"/>
    </font>
    <font>
      <sz val="14"/>
      <name val="宋体"/>
      <charset val="134"/>
    </font>
    <font>
      <sz val="22"/>
      <name val="宋体"/>
      <charset val="134"/>
    </font>
    <font>
      <b/>
      <sz val="2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u/>
      <sz val="14"/>
      <name val="宋体"/>
      <charset val="134"/>
    </font>
    <font>
      <b/>
      <u/>
      <sz val="14"/>
      <color rgb="FFFFFFFF"/>
      <name val="宋体"/>
      <charset val="134"/>
    </font>
    <font>
      <u/>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style="thin">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2" borderId="17"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8" applyNumberFormat="0" applyFill="0" applyAlignment="0" applyProtection="0">
      <alignment vertical="center"/>
    </xf>
    <xf numFmtId="0" fontId="26" fillId="0" borderId="18" applyNumberFormat="0" applyFill="0" applyAlignment="0" applyProtection="0">
      <alignment vertical="center"/>
    </xf>
    <xf numFmtId="0" fontId="27" fillId="0" borderId="19" applyNumberFormat="0" applyFill="0" applyAlignment="0" applyProtection="0">
      <alignment vertical="center"/>
    </xf>
    <xf numFmtId="0" fontId="27" fillId="0" borderId="0" applyNumberFormat="0" applyFill="0" applyBorder="0" applyAlignment="0" applyProtection="0">
      <alignment vertical="center"/>
    </xf>
    <xf numFmtId="0" fontId="28" fillId="3" borderId="20" applyNumberFormat="0" applyAlignment="0" applyProtection="0">
      <alignment vertical="center"/>
    </xf>
    <xf numFmtId="0" fontId="29" fillId="4" borderId="21" applyNumberFormat="0" applyAlignment="0" applyProtection="0">
      <alignment vertical="center"/>
    </xf>
    <xf numFmtId="0" fontId="30" fillId="4" borderId="20" applyNumberFormat="0" applyAlignment="0" applyProtection="0">
      <alignment vertical="center"/>
    </xf>
    <xf numFmtId="0" fontId="31" fillId="5" borderId="22" applyNumberFormat="0" applyAlignment="0" applyProtection="0">
      <alignment vertical="center"/>
    </xf>
    <xf numFmtId="0" fontId="32" fillId="0" borderId="23" applyNumberFormat="0" applyFill="0" applyAlignment="0" applyProtection="0">
      <alignment vertical="center"/>
    </xf>
    <xf numFmtId="0" fontId="33" fillId="0" borderId="24"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12" fillId="0" borderId="0">
      <alignment vertical="center"/>
    </xf>
  </cellStyleXfs>
  <cellXfs count="78">
    <xf numFmtId="0" fontId="0" fillId="0" borderId="0" xfId="0" applyAlignment="1">
      <alignment horizontal="left" vertical="center" wrapText="1"/>
    </xf>
    <xf numFmtId="0" fontId="0" fillId="0" borderId="0" xfId="0" applyAlignment="1" applyProtection="1">
      <alignment horizontal="left" vertical="center" wrapText="1"/>
    </xf>
    <xf numFmtId="0" fontId="0" fillId="0" borderId="0" xfId="0" applyAlignment="1" applyProtection="1">
      <alignment horizontal="center" vertical="center" wrapText="1"/>
    </xf>
    <xf numFmtId="0" fontId="1" fillId="0" borderId="0" xfId="0" applyFont="1" applyAlignment="1" applyProtection="1">
      <alignment horizontal="center" vertical="center" shrinkToFit="1"/>
    </xf>
    <xf numFmtId="0" fontId="2" fillId="0" borderId="0" xfId="0" applyFont="1" applyAlignment="1" applyProtection="1">
      <alignment horizontal="left" vertical="center" shrinkToFit="1"/>
    </xf>
    <xf numFmtId="0" fontId="3" fillId="0" borderId="0" xfId="0" applyFont="1" applyAlignment="1" applyProtection="1">
      <alignment horizontal="left" vertical="center" shrinkToFit="1"/>
    </xf>
    <xf numFmtId="0" fontId="2" fillId="0" borderId="0" xfId="0" applyFont="1" applyAlignment="1" applyProtection="1">
      <alignment horizontal="right" vertical="center" shrinkToFit="1"/>
    </xf>
    <xf numFmtId="0" fontId="2" fillId="0" borderId="1" xfId="0" applyFont="1" applyBorder="1" applyAlignment="1" applyProtection="1">
      <alignment horizontal="center" vertical="center" shrinkToFit="1"/>
    </xf>
    <xf numFmtId="0" fontId="2" fillId="0" borderId="2" xfId="0" applyFont="1" applyBorder="1" applyAlignment="1" applyProtection="1">
      <alignment horizontal="center" vertical="center" shrinkToFit="1"/>
    </xf>
    <xf numFmtId="0" fontId="2" fillId="0" borderId="3" xfId="0" applyFont="1" applyBorder="1" applyAlignment="1" applyProtection="1">
      <alignment horizontal="center" vertical="center" shrinkToFit="1"/>
    </xf>
    <xf numFmtId="0" fontId="2" fillId="0" borderId="4" xfId="0" applyFont="1" applyBorder="1" applyAlignment="1" applyProtection="1">
      <alignment horizontal="center" vertical="center" shrinkToFit="1"/>
    </xf>
    <xf numFmtId="0" fontId="2" fillId="0" borderId="5" xfId="0" applyFont="1" applyBorder="1" applyAlignment="1" applyProtection="1">
      <alignment horizontal="center" vertical="center" shrinkToFit="1"/>
    </xf>
    <xf numFmtId="0" fontId="2" fillId="0" borderId="6" xfId="0" applyFont="1" applyBorder="1" applyAlignment="1" applyProtection="1">
      <alignment horizontal="center" vertical="center" shrinkToFit="1"/>
    </xf>
    <xf numFmtId="0" fontId="0" fillId="0" borderId="5" xfId="0" applyFont="1" applyFill="1" applyBorder="1" applyAlignment="1" applyProtection="1">
      <alignment horizontal="center" vertical="center" shrinkToFit="1"/>
    </xf>
    <xf numFmtId="0" fontId="2" fillId="0" borderId="4" xfId="0" applyFont="1" applyBorder="1" applyAlignment="1" applyProtection="1">
      <alignment horizontal="left" shrinkToFit="1"/>
    </xf>
    <xf numFmtId="0" fontId="2" fillId="0" borderId="5" xfId="0" applyFont="1" applyBorder="1" applyAlignment="1" applyProtection="1">
      <alignment horizontal="left" shrinkToFit="1"/>
    </xf>
    <xf numFmtId="0" fontId="2" fillId="0" borderId="5" xfId="0" applyFont="1" applyBorder="1" applyAlignment="1" applyProtection="1">
      <alignment horizontal="center" shrinkToFit="1"/>
    </xf>
    <xf numFmtId="0" fontId="4" fillId="0" borderId="5" xfId="0" applyFont="1" applyBorder="1" applyAlignment="1" applyProtection="1">
      <alignment horizontal="right" shrinkToFit="1"/>
    </xf>
    <xf numFmtId="176" fontId="4" fillId="0" borderId="5" xfId="0" applyNumberFormat="1" applyFont="1" applyBorder="1" applyAlignment="1" applyProtection="1">
      <alignment horizontal="right" shrinkToFit="1"/>
    </xf>
    <xf numFmtId="0" fontId="4" fillId="0" borderId="6" xfId="0" applyFont="1" applyBorder="1" applyAlignment="1" applyProtection="1">
      <alignment horizontal="right" shrinkToFit="1"/>
    </xf>
    <xf numFmtId="0" fontId="0" fillId="0" borderId="5" xfId="0" applyBorder="1" applyAlignment="1" applyProtection="1">
      <alignment horizontal="center" vertical="center" wrapText="1"/>
    </xf>
    <xf numFmtId="0" fontId="4" fillId="0" borderId="5" xfId="0" applyNumberFormat="1" applyFont="1" applyBorder="1" applyAlignment="1" applyProtection="1">
      <alignment horizontal="right" shrinkToFit="1"/>
    </xf>
    <xf numFmtId="0" fontId="3" fillId="0" borderId="5" xfId="0" applyNumberFormat="1" applyFont="1" applyBorder="1" applyAlignment="1" applyProtection="1">
      <alignment horizontal="center" vertical="center" shrinkToFit="1"/>
    </xf>
    <xf numFmtId="0" fontId="3" fillId="0" borderId="5" xfId="0" applyFont="1" applyBorder="1" applyAlignment="1" applyProtection="1">
      <alignment horizontal="center" vertical="center" shrinkToFit="1"/>
    </xf>
    <xf numFmtId="176" fontId="5" fillId="0" borderId="5" xfId="0" applyNumberFormat="1" applyFont="1" applyBorder="1" applyAlignment="1" applyProtection="1">
      <alignment horizontal="right" shrinkToFit="1"/>
    </xf>
    <xf numFmtId="0" fontId="5" fillId="0" borderId="6" xfId="0" applyFont="1" applyBorder="1" applyAlignment="1" applyProtection="1">
      <alignment horizontal="right" shrinkToFit="1"/>
    </xf>
    <xf numFmtId="176" fontId="4" fillId="0" borderId="5" xfId="0" applyNumberFormat="1" applyFont="1" applyBorder="1" applyAlignment="1" applyProtection="1">
      <alignment horizontal="right" shrinkToFit="1"/>
      <protection locked="0"/>
    </xf>
    <xf numFmtId="0" fontId="6" fillId="0" borderId="5" xfId="0" applyFont="1" applyFill="1" applyBorder="1" applyAlignment="1" applyProtection="1">
      <alignment horizontal="center" vertical="center" wrapText="1"/>
    </xf>
    <xf numFmtId="0" fontId="3" fillId="0" borderId="5" xfId="0" applyFont="1" applyFill="1" applyBorder="1" applyAlignment="1" applyProtection="1">
      <alignment horizontal="center" vertical="center" shrinkToFit="1"/>
    </xf>
    <xf numFmtId="0" fontId="2" fillId="0" borderId="7" xfId="0" applyFont="1" applyBorder="1" applyAlignment="1" applyProtection="1">
      <alignment horizontal="center" vertical="center" shrinkToFit="1"/>
    </xf>
    <xf numFmtId="0" fontId="2" fillId="0" borderId="8" xfId="0" applyFont="1" applyBorder="1" applyAlignment="1" applyProtection="1">
      <alignment horizontal="right" vertical="center" shrinkToFit="1"/>
    </xf>
    <xf numFmtId="0" fontId="3" fillId="0" borderId="9" xfId="0" applyFont="1" applyBorder="1" applyAlignment="1" applyProtection="1">
      <alignment horizontal="center" vertical="center" shrinkToFit="1"/>
    </xf>
    <xf numFmtId="0" fontId="3" fillId="0" borderId="8" xfId="0" applyFont="1" applyBorder="1" applyAlignment="1" applyProtection="1">
      <alignment horizontal="center" vertical="center" shrinkToFit="1"/>
    </xf>
    <xf numFmtId="0" fontId="3" fillId="0" borderId="10" xfId="0" applyFont="1" applyBorder="1" applyAlignment="1" applyProtection="1">
      <alignment horizontal="center" vertical="center" shrinkToFit="1"/>
    </xf>
    <xf numFmtId="0" fontId="7" fillId="0" borderId="0" xfId="0" applyFont="1" applyAlignment="1" applyProtection="1">
      <alignment horizontal="center" vertical="center" wrapText="1" shrinkToFit="1"/>
    </xf>
    <xf numFmtId="0" fontId="8" fillId="0" borderId="0" xfId="0" applyFont="1" applyAlignment="1" applyProtection="1">
      <alignment horizontal="center" vertical="center" shrinkToFit="1"/>
    </xf>
    <xf numFmtId="0" fontId="2" fillId="0" borderId="11" xfId="0" applyFont="1" applyBorder="1" applyAlignment="1" applyProtection="1">
      <alignment horizontal="left" shrinkToFit="1"/>
    </xf>
    <xf numFmtId="0" fontId="2" fillId="0" borderId="12" xfId="0" applyFont="1" applyBorder="1" applyAlignment="1" applyProtection="1">
      <alignment horizontal="left" shrinkToFit="1"/>
    </xf>
    <xf numFmtId="0" fontId="2" fillId="0" borderId="12" xfId="0" applyFont="1" applyBorder="1" applyAlignment="1" applyProtection="1">
      <alignment horizontal="center" shrinkToFit="1"/>
    </xf>
    <xf numFmtId="0" fontId="4" fillId="0" borderId="12" xfId="0" applyFont="1" applyBorder="1" applyAlignment="1" applyProtection="1">
      <alignment horizontal="right" shrinkToFit="1"/>
    </xf>
    <xf numFmtId="0" fontId="4" fillId="0" borderId="13" xfId="0" applyFont="1" applyBorder="1" applyAlignment="1" applyProtection="1">
      <alignment horizontal="right" shrinkToFit="1"/>
    </xf>
    <xf numFmtId="0" fontId="4" fillId="0" borderId="12" xfId="0" applyNumberFormat="1" applyFont="1" applyBorder="1" applyAlignment="1" applyProtection="1">
      <alignment horizontal="right" shrinkToFit="1"/>
    </xf>
    <xf numFmtId="176" fontId="4" fillId="0" borderId="12" xfId="0" applyNumberFormat="1" applyFont="1" applyBorder="1" applyAlignment="1" applyProtection="1">
      <alignment horizontal="right" shrinkToFit="1"/>
      <protection locked="0"/>
    </xf>
    <xf numFmtId="0" fontId="3" fillId="0" borderId="12" xfId="0" applyNumberFormat="1" applyFont="1" applyBorder="1" applyAlignment="1" applyProtection="1">
      <alignment horizontal="center" vertical="center" shrinkToFit="1"/>
    </xf>
    <xf numFmtId="0" fontId="0" fillId="0" borderId="4" xfId="0" applyBorder="1" applyAlignment="1" applyProtection="1">
      <alignment horizontal="center" vertical="center" shrinkToFit="1"/>
    </xf>
    <xf numFmtId="0" fontId="0" fillId="0" borderId="5" xfId="0" applyBorder="1" applyAlignment="1" applyProtection="1">
      <alignment horizontal="center" vertical="center" shrinkToFit="1"/>
    </xf>
    <xf numFmtId="0" fontId="0" fillId="0" borderId="6" xfId="0" applyBorder="1" applyAlignment="1" applyProtection="1">
      <alignment horizontal="center" vertical="center" shrinkToFit="1"/>
    </xf>
    <xf numFmtId="0" fontId="9" fillId="0" borderId="0" xfId="0" applyFont="1" applyFill="1" applyAlignment="1" applyProtection="1">
      <alignment horizontal="left" vertical="center" wrapText="1"/>
    </xf>
    <xf numFmtId="0" fontId="1" fillId="0" borderId="0" xfId="0" applyFont="1" applyFill="1" applyAlignment="1" applyProtection="1">
      <alignment horizontal="center" vertical="center" shrinkToFit="1"/>
    </xf>
    <xf numFmtId="0" fontId="2" fillId="0" borderId="0" xfId="0" applyFont="1" applyFill="1" applyAlignment="1" applyProtection="1">
      <alignment horizontal="left" vertical="center" shrinkToFit="1"/>
    </xf>
    <xf numFmtId="0" fontId="3" fillId="0" borderId="0" xfId="0" applyFont="1" applyFill="1" applyBorder="1" applyAlignment="1" applyProtection="1">
      <alignment horizontal="left" vertical="center" shrinkToFit="1"/>
    </xf>
    <xf numFmtId="0" fontId="2" fillId="0" borderId="0" xfId="0" applyFont="1" applyFill="1" applyBorder="1" applyAlignment="1" applyProtection="1">
      <alignment horizontal="left" vertical="center" shrinkToFit="1"/>
    </xf>
    <xf numFmtId="0" fontId="2" fillId="0" borderId="14" xfId="0" applyFont="1" applyFill="1" applyBorder="1" applyAlignment="1" applyProtection="1">
      <alignment horizontal="center" vertical="center" shrinkToFit="1"/>
    </xf>
    <xf numFmtId="0" fontId="2" fillId="0" borderId="15" xfId="0" applyFont="1" applyFill="1" applyBorder="1" applyAlignment="1" applyProtection="1">
      <alignment horizontal="center" vertical="center" shrinkToFit="1"/>
    </xf>
    <xf numFmtId="0" fontId="2" fillId="0" borderId="16" xfId="0" applyFont="1" applyFill="1" applyBorder="1" applyAlignment="1" applyProtection="1">
      <alignment horizontal="center" vertical="center" shrinkToFit="1"/>
    </xf>
    <xf numFmtId="0" fontId="2" fillId="0" borderId="4" xfId="0" applyFont="1" applyFill="1" applyBorder="1" applyAlignment="1" applyProtection="1">
      <alignment horizontal="center" vertical="center" shrinkToFit="1"/>
    </xf>
    <xf numFmtId="0" fontId="2" fillId="0" borderId="5" xfId="0" applyFont="1" applyFill="1" applyBorder="1" applyAlignment="1" applyProtection="1">
      <alignment horizontal="center" vertical="center" shrinkToFit="1"/>
    </xf>
    <xf numFmtId="0" fontId="2" fillId="0" borderId="6" xfId="0" applyFont="1" applyFill="1" applyBorder="1" applyAlignment="1" applyProtection="1">
      <alignment horizontal="center" vertical="center" shrinkToFit="1"/>
    </xf>
    <xf numFmtId="0" fontId="2" fillId="0" borderId="11" xfId="0" applyFont="1" applyFill="1" applyBorder="1" applyAlignment="1" applyProtection="1">
      <alignment horizontal="center" vertical="center" shrinkToFit="1"/>
    </xf>
    <xf numFmtId="0" fontId="2" fillId="0" borderId="12" xfId="0" applyFont="1" applyFill="1" applyBorder="1" applyAlignment="1" applyProtection="1">
      <alignment horizontal="center" vertical="center" shrinkToFit="1"/>
    </xf>
    <xf numFmtId="0" fontId="2" fillId="0" borderId="13" xfId="0" applyFont="1" applyFill="1" applyBorder="1" applyAlignment="1" applyProtection="1">
      <alignment horizontal="center" vertical="center" shrinkToFit="1"/>
    </xf>
    <xf numFmtId="0" fontId="10" fillId="0" borderId="0" xfId="0" applyFont="1" applyFill="1" applyAlignment="1" applyProtection="1">
      <alignment horizontal="center" vertical="center" shrinkToFit="1"/>
    </xf>
    <xf numFmtId="0" fontId="10" fillId="0" borderId="0" xfId="0" applyFont="1" applyFill="1" applyAlignment="1" applyProtection="1">
      <alignment vertical="center" shrinkToFit="1"/>
    </xf>
    <xf numFmtId="0" fontId="11" fillId="0" borderId="0" xfId="0" applyFont="1" applyFill="1" applyAlignment="1" applyProtection="1">
      <alignment horizontal="center" vertical="center" wrapText="1"/>
    </xf>
    <xf numFmtId="0" fontId="11" fillId="0" borderId="0" xfId="0" applyFont="1" applyFill="1" applyAlignment="1" applyProtection="1">
      <alignment vertical="center" wrapText="1"/>
    </xf>
    <xf numFmtId="0" fontId="12" fillId="0" borderId="0" xfId="0" applyFont="1" applyFill="1" applyAlignment="1" applyProtection="1">
      <alignment vertical="center"/>
    </xf>
    <xf numFmtId="0" fontId="13" fillId="0" borderId="0" xfId="0" applyFont="1" applyFill="1" applyAlignment="1" applyProtection="1">
      <alignment horizontal="left" vertical="top" wrapText="1"/>
    </xf>
    <xf numFmtId="0" fontId="13" fillId="0" borderId="0" xfId="0" applyFont="1" applyFill="1" applyAlignment="1" applyProtection="1">
      <alignment horizontal="left" vertical="top"/>
    </xf>
    <xf numFmtId="0" fontId="14" fillId="0" borderId="0" xfId="49" applyFont="1" applyFill="1" applyAlignment="1">
      <alignment horizontal="center" vertical="center"/>
    </xf>
    <xf numFmtId="0" fontId="15" fillId="0" borderId="0" xfId="49" applyFont="1" applyFill="1">
      <alignment vertical="center"/>
    </xf>
    <xf numFmtId="0" fontId="14" fillId="0" borderId="0" xfId="49" applyFont="1" applyFill="1">
      <alignment vertical="center"/>
    </xf>
    <xf numFmtId="0" fontId="16" fillId="0" borderId="0" xfId="49" applyFont="1" applyFill="1">
      <alignment vertical="center"/>
    </xf>
    <xf numFmtId="0" fontId="12" fillId="0" borderId="0" xfId="49">
      <alignment vertical="center"/>
    </xf>
    <xf numFmtId="0" fontId="17" fillId="0" borderId="0" xfId="49" applyFont="1" applyAlignment="1">
      <alignment horizontal="center" vertical="center"/>
    </xf>
    <xf numFmtId="0" fontId="18" fillId="0" borderId="0" xfId="49" applyFont="1" applyAlignment="1">
      <alignment horizontal="center" vertical="center"/>
    </xf>
    <xf numFmtId="0" fontId="16" fillId="0" borderId="0" xfId="49" applyFont="1">
      <alignment vertical="center"/>
    </xf>
    <xf numFmtId="0" fontId="16" fillId="0" borderId="0" xfId="49" applyFont="1" applyAlignment="1">
      <alignment vertical="center"/>
    </xf>
    <xf numFmtId="0" fontId="16" fillId="0" borderId="0" xfId="49" applyFont="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tabSelected="1" view="pageBreakPreview" zoomScaleNormal="100" workbookViewId="0">
      <selection activeCell="G4" sqref="G4"/>
    </sheetView>
  </sheetViews>
  <sheetFormatPr defaultColWidth="9" defaultRowHeight="15.6" outlineLevelCol="5"/>
  <cols>
    <col min="1" max="1" width="1.75" style="72" customWidth="1"/>
    <col min="2" max="5" width="9" style="72"/>
    <col min="6" max="6" width="48.125" style="72" customWidth="1"/>
    <col min="7" max="256" width="9" style="72"/>
    <col min="257" max="257" width="1.75" style="72" customWidth="1"/>
    <col min="258" max="261" width="9" style="72"/>
    <col min="262" max="262" width="46.75" style="72" customWidth="1"/>
    <col min="263" max="512" width="9" style="72"/>
    <col min="513" max="513" width="1.75" style="72" customWidth="1"/>
    <col min="514" max="517" width="9" style="72"/>
    <col min="518" max="518" width="46.75" style="72" customWidth="1"/>
    <col min="519" max="768" width="9" style="72"/>
    <col min="769" max="769" width="1.75" style="72" customWidth="1"/>
    <col min="770" max="773" width="9" style="72"/>
    <col min="774" max="774" width="46.75" style="72" customWidth="1"/>
    <col min="775" max="1024" width="9" style="72"/>
    <col min="1025" max="1025" width="1.75" style="72" customWidth="1"/>
    <col min="1026" max="1029" width="9" style="72"/>
    <col min="1030" max="1030" width="46.75" style="72" customWidth="1"/>
    <col min="1031" max="1280" width="9" style="72"/>
    <col min="1281" max="1281" width="1.75" style="72" customWidth="1"/>
    <col min="1282" max="1285" width="9" style="72"/>
    <col min="1286" max="1286" width="46.75" style="72" customWidth="1"/>
    <col min="1287" max="1536" width="9" style="72"/>
    <col min="1537" max="1537" width="1.75" style="72" customWidth="1"/>
    <col min="1538" max="1541" width="9" style="72"/>
    <col min="1542" max="1542" width="46.75" style="72" customWidth="1"/>
    <col min="1543" max="1792" width="9" style="72"/>
    <col min="1793" max="1793" width="1.75" style="72" customWidth="1"/>
    <col min="1794" max="1797" width="9" style="72"/>
    <col min="1798" max="1798" width="46.75" style="72" customWidth="1"/>
    <col min="1799" max="2048" width="9" style="72"/>
    <col min="2049" max="2049" width="1.75" style="72" customWidth="1"/>
    <col min="2050" max="2053" width="9" style="72"/>
    <col min="2054" max="2054" width="46.75" style="72" customWidth="1"/>
    <col min="2055" max="2304" width="9" style="72"/>
    <col min="2305" max="2305" width="1.75" style="72" customWidth="1"/>
    <col min="2306" max="2309" width="9" style="72"/>
    <col min="2310" max="2310" width="46.75" style="72" customWidth="1"/>
    <col min="2311" max="2560" width="9" style="72"/>
    <col min="2561" max="2561" width="1.75" style="72" customWidth="1"/>
    <col min="2562" max="2565" width="9" style="72"/>
    <col min="2566" max="2566" width="46.75" style="72" customWidth="1"/>
    <col min="2567" max="2816" width="9" style="72"/>
    <col min="2817" max="2817" width="1.75" style="72" customWidth="1"/>
    <col min="2818" max="2821" width="9" style="72"/>
    <col min="2822" max="2822" width="46.75" style="72" customWidth="1"/>
    <col min="2823" max="3072" width="9" style="72"/>
    <col min="3073" max="3073" width="1.75" style="72" customWidth="1"/>
    <col min="3074" max="3077" width="9" style="72"/>
    <col min="3078" max="3078" width="46.75" style="72" customWidth="1"/>
    <col min="3079" max="3328" width="9" style="72"/>
    <col min="3329" max="3329" width="1.75" style="72" customWidth="1"/>
    <col min="3330" max="3333" width="9" style="72"/>
    <col min="3334" max="3334" width="46.75" style="72" customWidth="1"/>
    <col min="3335" max="3584" width="9" style="72"/>
    <col min="3585" max="3585" width="1.75" style="72" customWidth="1"/>
    <col min="3586" max="3589" width="9" style="72"/>
    <col min="3590" max="3590" width="46.75" style="72" customWidth="1"/>
    <col min="3591" max="3840" width="9" style="72"/>
    <col min="3841" max="3841" width="1.75" style="72" customWidth="1"/>
    <col min="3842" max="3845" width="9" style="72"/>
    <col min="3846" max="3846" width="46.75" style="72" customWidth="1"/>
    <col min="3847" max="4096" width="9" style="72"/>
    <col min="4097" max="4097" width="1.75" style="72" customWidth="1"/>
    <col min="4098" max="4101" width="9" style="72"/>
    <col min="4102" max="4102" width="46.75" style="72" customWidth="1"/>
    <col min="4103" max="4352" width="9" style="72"/>
    <col min="4353" max="4353" width="1.75" style="72" customWidth="1"/>
    <col min="4354" max="4357" width="9" style="72"/>
    <col min="4358" max="4358" width="46.75" style="72" customWidth="1"/>
    <col min="4359" max="4608" width="9" style="72"/>
    <col min="4609" max="4609" width="1.75" style="72" customWidth="1"/>
    <col min="4610" max="4613" width="9" style="72"/>
    <col min="4614" max="4614" width="46.75" style="72" customWidth="1"/>
    <col min="4615" max="4864" width="9" style="72"/>
    <col min="4865" max="4865" width="1.75" style="72" customWidth="1"/>
    <col min="4866" max="4869" width="9" style="72"/>
    <col min="4870" max="4870" width="46.75" style="72" customWidth="1"/>
    <col min="4871" max="5120" width="9" style="72"/>
    <col min="5121" max="5121" width="1.75" style="72" customWidth="1"/>
    <col min="5122" max="5125" width="9" style="72"/>
    <col min="5126" max="5126" width="46.75" style="72" customWidth="1"/>
    <col min="5127" max="5376" width="9" style="72"/>
    <col min="5377" max="5377" width="1.75" style="72" customWidth="1"/>
    <col min="5378" max="5381" width="9" style="72"/>
    <col min="5382" max="5382" width="46.75" style="72" customWidth="1"/>
    <col min="5383" max="5632" width="9" style="72"/>
    <col min="5633" max="5633" width="1.75" style="72" customWidth="1"/>
    <col min="5634" max="5637" width="9" style="72"/>
    <col min="5638" max="5638" width="46.75" style="72" customWidth="1"/>
    <col min="5639" max="5888" width="9" style="72"/>
    <col min="5889" max="5889" width="1.75" style="72" customWidth="1"/>
    <col min="5890" max="5893" width="9" style="72"/>
    <col min="5894" max="5894" width="46.75" style="72" customWidth="1"/>
    <col min="5895" max="6144" width="9" style="72"/>
    <col min="6145" max="6145" width="1.75" style="72" customWidth="1"/>
    <col min="6146" max="6149" width="9" style="72"/>
    <col min="6150" max="6150" width="46.75" style="72" customWidth="1"/>
    <col min="6151" max="6400" width="9" style="72"/>
    <col min="6401" max="6401" width="1.75" style="72" customWidth="1"/>
    <col min="6402" max="6405" width="9" style="72"/>
    <col min="6406" max="6406" width="46.75" style="72" customWidth="1"/>
    <col min="6407" max="6656" width="9" style="72"/>
    <col min="6657" max="6657" width="1.75" style="72" customWidth="1"/>
    <col min="6658" max="6661" width="9" style="72"/>
    <col min="6662" max="6662" width="46.75" style="72" customWidth="1"/>
    <col min="6663" max="6912" width="9" style="72"/>
    <col min="6913" max="6913" width="1.75" style="72" customWidth="1"/>
    <col min="6914" max="6917" width="9" style="72"/>
    <col min="6918" max="6918" width="46.75" style="72" customWidth="1"/>
    <col min="6919" max="7168" width="9" style="72"/>
    <col min="7169" max="7169" width="1.75" style="72" customWidth="1"/>
    <col min="7170" max="7173" width="9" style="72"/>
    <col min="7174" max="7174" width="46.75" style="72" customWidth="1"/>
    <col min="7175" max="7424" width="9" style="72"/>
    <col min="7425" max="7425" width="1.75" style="72" customWidth="1"/>
    <col min="7426" max="7429" width="9" style="72"/>
    <col min="7430" max="7430" width="46.75" style="72" customWidth="1"/>
    <col min="7431" max="7680" width="9" style="72"/>
    <col min="7681" max="7681" width="1.75" style="72" customWidth="1"/>
    <col min="7682" max="7685" width="9" style="72"/>
    <col min="7686" max="7686" width="46.75" style="72" customWidth="1"/>
    <col min="7687" max="7936" width="9" style="72"/>
    <col min="7937" max="7937" width="1.75" style="72" customWidth="1"/>
    <col min="7938" max="7941" width="9" style="72"/>
    <col min="7942" max="7942" width="46.75" style="72" customWidth="1"/>
    <col min="7943" max="8192" width="9" style="72"/>
    <col min="8193" max="8193" width="1.75" style="72" customWidth="1"/>
    <col min="8194" max="8197" width="9" style="72"/>
    <col min="8198" max="8198" width="46.75" style="72" customWidth="1"/>
    <col min="8199" max="8448" width="9" style="72"/>
    <col min="8449" max="8449" width="1.75" style="72" customWidth="1"/>
    <col min="8450" max="8453" width="9" style="72"/>
    <col min="8454" max="8454" width="46.75" style="72" customWidth="1"/>
    <col min="8455" max="8704" width="9" style="72"/>
    <col min="8705" max="8705" width="1.75" style="72" customWidth="1"/>
    <col min="8706" max="8709" width="9" style="72"/>
    <col min="8710" max="8710" width="46.75" style="72" customWidth="1"/>
    <col min="8711" max="8960" width="9" style="72"/>
    <col min="8961" max="8961" width="1.75" style="72" customWidth="1"/>
    <col min="8962" max="8965" width="9" style="72"/>
    <col min="8966" max="8966" width="46.75" style="72" customWidth="1"/>
    <col min="8967" max="9216" width="9" style="72"/>
    <col min="9217" max="9217" width="1.75" style="72" customWidth="1"/>
    <col min="9218" max="9221" width="9" style="72"/>
    <col min="9222" max="9222" width="46.75" style="72" customWidth="1"/>
    <col min="9223" max="9472" width="9" style="72"/>
    <col min="9473" max="9473" width="1.75" style="72" customWidth="1"/>
    <col min="9474" max="9477" width="9" style="72"/>
    <col min="9478" max="9478" width="46.75" style="72" customWidth="1"/>
    <col min="9479" max="9728" width="9" style="72"/>
    <col min="9729" max="9729" width="1.75" style="72" customWidth="1"/>
    <col min="9730" max="9733" width="9" style="72"/>
    <col min="9734" max="9734" width="46.75" style="72" customWidth="1"/>
    <col min="9735" max="9984" width="9" style="72"/>
    <col min="9985" max="9985" width="1.75" style="72" customWidth="1"/>
    <col min="9986" max="9989" width="9" style="72"/>
    <col min="9990" max="9990" width="46.75" style="72" customWidth="1"/>
    <col min="9991" max="10240" width="9" style="72"/>
    <col min="10241" max="10241" width="1.75" style="72" customWidth="1"/>
    <col min="10242" max="10245" width="9" style="72"/>
    <col min="10246" max="10246" width="46.75" style="72" customWidth="1"/>
    <col min="10247" max="10496" width="9" style="72"/>
    <col min="10497" max="10497" width="1.75" style="72" customWidth="1"/>
    <col min="10498" max="10501" width="9" style="72"/>
    <col min="10502" max="10502" width="46.75" style="72" customWidth="1"/>
    <col min="10503" max="10752" width="9" style="72"/>
    <col min="10753" max="10753" width="1.75" style="72" customWidth="1"/>
    <col min="10754" max="10757" width="9" style="72"/>
    <col min="10758" max="10758" width="46.75" style="72" customWidth="1"/>
    <col min="10759" max="11008" width="9" style="72"/>
    <col min="11009" max="11009" width="1.75" style="72" customWidth="1"/>
    <col min="11010" max="11013" width="9" style="72"/>
    <col min="11014" max="11014" width="46.75" style="72" customWidth="1"/>
    <col min="11015" max="11264" width="9" style="72"/>
    <col min="11265" max="11265" width="1.75" style="72" customWidth="1"/>
    <col min="11266" max="11269" width="9" style="72"/>
    <col min="11270" max="11270" width="46.75" style="72" customWidth="1"/>
    <col min="11271" max="11520" width="9" style="72"/>
    <col min="11521" max="11521" width="1.75" style="72" customWidth="1"/>
    <col min="11522" max="11525" width="9" style="72"/>
    <col min="11526" max="11526" width="46.75" style="72" customWidth="1"/>
    <col min="11527" max="11776" width="9" style="72"/>
    <col min="11777" max="11777" width="1.75" style="72" customWidth="1"/>
    <col min="11778" max="11781" width="9" style="72"/>
    <col min="11782" max="11782" width="46.75" style="72" customWidth="1"/>
    <col min="11783" max="12032" width="9" style="72"/>
    <col min="12033" max="12033" width="1.75" style="72" customWidth="1"/>
    <col min="12034" max="12037" width="9" style="72"/>
    <col min="12038" max="12038" width="46.75" style="72" customWidth="1"/>
    <col min="12039" max="12288" width="9" style="72"/>
    <col min="12289" max="12289" width="1.75" style="72" customWidth="1"/>
    <col min="12290" max="12293" width="9" style="72"/>
    <col min="12294" max="12294" width="46.75" style="72" customWidth="1"/>
    <col min="12295" max="12544" width="9" style="72"/>
    <col min="12545" max="12545" width="1.75" style="72" customWidth="1"/>
    <col min="12546" max="12549" width="9" style="72"/>
    <col min="12550" max="12550" width="46.75" style="72" customWidth="1"/>
    <col min="12551" max="12800" width="9" style="72"/>
    <col min="12801" max="12801" width="1.75" style="72" customWidth="1"/>
    <col min="12802" max="12805" width="9" style="72"/>
    <col min="12806" max="12806" width="46.75" style="72" customWidth="1"/>
    <col min="12807" max="13056" width="9" style="72"/>
    <col min="13057" max="13057" width="1.75" style="72" customWidth="1"/>
    <col min="13058" max="13061" width="9" style="72"/>
    <col min="13062" max="13062" width="46.75" style="72" customWidth="1"/>
    <col min="13063" max="13312" width="9" style="72"/>
    <col min="13313" max="13313" width="1.75" style="72" customWidth="1"/>
    <col min="13314" max="13317" width="9" style="72"/>
    <col min="13318" max="13318" width="46.75" style="72" customWidth="1"/>
    <col min="13319" max="13568" width="9" style="72"/>
    <col min="13569" max="13569" width="1.75" style="72" customWidth="1"/>
    <col min="13570" max="13573" width="9" style="72"/>
    <col min="13574" max="13574" width="46.75" style="72" customWidth="1"/>
    <col min="13575" max="13824" width="9" style="72"/>
    <col min="13825" max="13825" width="1.75" style="72" customWidth="1"/>
    <col min="13826" max="13829" width="9" style="72"/>
    <col min="13830" max="13830" width="46.75" style="72" customWidth="1"/>
    <col min="13831" max="14080" width="9" style="72"/>
    <col min="14081" max="14081" width="1.75" style="72" customWidth="1"/>
    <col min="14082" max="14085" width="9" style="72"/>
    <col min="14086" max="14086" width="46.75" style="72" customWidth="1"/>
    <col min="14087" max="14336" width="9" style="72"/>
    <col min="14337" max="14337" width="1.75" style="72" customWidth="1"/>
    <col min="14338" max="14341" width="9" style="72"/>
    <col min="14342" max="14342" width="46.75" style="72" customWidth="1"/>
    <col min="14343" max="14592" width="9" style="72"/>
    <col min="14593" max="14593" width="1.75" style="72" customWidth="1"/>
    <col min="14594" max="14597" width="9" style="72"/>
    <col min="14598" max="14598" width="46.75" style="72" customWidth="1"/>
    <col min="14599" max="14848" width="9" style="72"/>
    <col min="14849" max="14849" width="1.75" style="72" customWidth="1"/>
    <col min="14850" max="14853" width="9" style="72"/>
    <col min="14854" max="14854" width="46.75" style="72" customWidth="1"/>
    <col min="14855" max="15104" width="9" style="72"/>
    <col min="15105" max="15105" width="1.75" style="72" customWidth="1"/>
    <col min="15106" max="15109" width="9" style="72"/>
    <col min="15110" max="15110" width="46.75" style="72" customWidth="1"/>
    <col min="15111" max="15360" width="9" style="72"/>
    <col min="15361" max="15361" width="1.75" style="72" customWidth="1"/>
    <col min="15362" max="15365" width="9" style="72"/>
    <col min="15366" max="15366" width="46.75" style="72" customWidth="1"/>
    <col min="15367" max="15616" width="9" style="72"/>
    <col min="15617" max="15617" width="1.75" style="72" customWidth="1"/>
    <col min="15618" max="15621" width="9" style="72"/>
    <col min="15622" max="15622" width="46.75" style="72" customWidth="1"/>
    <col min="15623" max="15872" width="9" style="72"/>
    <col min="15873" max="15873" width="1.75" style="72" customWidth="1"/>
    <col min="15874" max="15877" width="9" style="72"/>
    <col min="15878" max="15878" width="46.75" style="72" customWidth="1"/>
    <col min="15879" max="16128" width="9" style="72"/>
    <col min="16129" max="16129" width="1.75" style="72" customWidth="1"/>
    <col min="16130" max="16133" width="9" style="72"/>
    <col min="16134" max="16134" width="46.75" style="72" customWidth="1"/>
    <col min="16135" max="16384" width="9" style="72"/>
  </cols>
  <sheetData>
    <row r="1" s="68" customFormat="1" spans="1:6">
      <c r="A1" s="72"/>
      <c r="B1" s="72"/>
      <c r="C1" s="72"/>
      <c r="D1" s="72"/>
      <c r="E1" s="72"/>
      <c r="F1" s="72"/>
    </row>
    <row r="2" s="69" customFormat="1" ht="32.4" spans="1:6">
      <c r="A2" s="73" t="s">
        <v>0</v>
      </c>
      <c r="B2" s="73"/>
      <c r="C2" s="73"/>
      <c r="D2" s="73"/>
      <c r="E2" s="73"/>
      <c r="F2" s="73"/>
    </row>
    <row r="3" s="69" customFormat="1" ht="32.4" spans="1:6">
      <c r="A3" s="73"/>
      <c r="B3" s="73"/>
      <c r="C3" s="73"/>
      <c r="D3" s="73"/>
      <c r="E3" s="73"/>
      <c r="F3" s="73"/>
    </row>
    <row r="4" s="69" customFormat="1" ht="32.4" spans="1:6">
      <c r="A4" s="74" t="s">
        <v>1</v>
      </c>
      <c r="B4" s="74"/>
      <c r="C4" s="74"/>
      <c r="D4" s="74"/>
      <c r="E4" s="74"/>
      <c r="F4" s="74"/>
    </row>
    <row r="5" s="70" customFormat="1" ht="27" customHeight="1" spans="1:6">
      <c r="A5" s="72"/>
      <c r="B5" s="72"/>
      <c r="C5" s="72"/>
      <c r="D5" s="72"/>
      <c r="E5" s="72"/>
      <c r="F5" s="72"/>
    </row>
    <row r="6" s="70" customFormat="1" ht="27" customHeight="1" spans="1:6">
      <c r="A6" s="72"/>
      <c r="B6" s="72"/>
      <c r="C6" s="72"/>
      <c r="D6" s="72"/>
      <c r="E6" s="72"/>
      <c r="F6" s="72"/>
    </row>
    <row r="7" s="70" customFormat="1" ht="27" customHeight="1" spans="1:6">
      <c r="A7" s="72"/>
      <c r="B7" s="72"/>
      <c r="C7" s="72"/>
      <c r="D7" s="72"/>
      <c r="E7" s="72"/>
      <c r="F7" s="72"/>
    </row>
    <row r="8" s="71" customFormat="1" ht="27" customHeight="1" spans="1:6">
      <c r="A8" s="75"/>
      <c r="B8" s="76" t="s">
        <v>2</v>
      </c>
      <c r="C8" s="76"/>
      <c r="D8" s="76"/>
      <c r="E8" s="76"/>
      <c r="F8" s="76"/>
    </row>
    <row r="9" s="71" customFormat="1" ht="27" customHeight="1" spans="1:6">
      <c r="A9" s="75"/>
      <c r="B9" s="76" t="s">
        <v>3</v>
      </c>
      <c r="C9" s="76"/>
      <c r="D9" s="76"/>
      <c r="E9" s="76"/>
      <c r="F9" s="76"/>
    </row>
    <row r="10" s="71" customFormat="1" ht="27" customHeight="1" spans="1:6">
      <c r="A10" s="75"/>
      <c r="B10" s="76" t="s">
        <v>4</v>
      </c>
      <c r="C10" s="76"/>
      <c r="D10" s="76"/>
      <c r="E10" s="76"/>
      <c r="F10" s="76"/>
    </row>
    <row r="11" s="71" customFormat="1" ht="27" customHeight="1" spans="1:6">
      <c r="A11" s="75"/>
      <c r="B11" s="76" t="s">
        <v>5</v>
      </c>
      <c r="C11" s="76"/>
      <c r="D11" s="76"/>
      <c r="E11" s="76"/>
      <c r="F11" s="76"/>
    </row>
    <row r="12" s="71" customFormat="1" ht="36" customHeight="1" spans="1:6">
      <c r="A12" s="75"/>
      <c r="B12" s="77"/>
      <c r="C12" s="77"/>
      <c r="D12" s="77"/>
      <c r="E12" s="77"/>
      <c r="F12" s="77"/>
    </row>
    <row r="13" s="71" customFormat="1" ht="36" customHeight="1" spans="1:6">
      <c r="A13" s="75"/>
      <c r="B13" s="75"/>
      <c r="C13" s="75"/>
      <c r="D13" s="75"/>
      <c r="E13" s="75"/>
      <c r="F13" s="75"/>
    </row>
    <row r="14" s="71" customFormat="1" ht="25.5" customHeight="1" spans="1:6">
      <c r="A14" s="75"/>
      <c r="B14" s="76" t="s">
        <v>6</v>
      </c>
      <c r="C14" s="76"/>
      <c r="D14" s="76"/>
      <c r="E14" s="76"/>
      <c r="F14" s="75"/>
    </row>
    <row r="15" s="71" customFormat="1" ht="25.5" customHeight="1" spans="1:6">
      <c r="A15" s="75"/>
      <c r="B15" s="76" t="s">
        <v>7</v>
      </c>
      <c r="C15" s="76"/>
      <c r="D15" s="76"/>
      <c r="E15" s="76"/>
      <c r="F15" s="75"/>
    </row>
    <row r="16" s="71" customFormat="1" ht="25.5" customHeight="1" spans="1:6">
      <c r="A16" s="75"/>
      <c r="B16" s="76" t="s">
        <v>8</v>
      </c>
      <c r="C16" s="76"/>
      <c r="D16" s="76"/>
      <c r="E16" s="76"/>
      <c r="F16" s="75"/>
    </row>
  </sheetData>
  <mergeCells count="6">
    <mergeCell ref="A4:F4"/>
    <mergeCell ref="B9:F9"/>
    <mergeCell ref="B10:F10"/>
    <mergeCell ref="B11:F11"/>
    <mergeCell ref="B12:F12"/>
    <mergeCell ref="A2:F3"/>
  </mergeCells>
  <printOptions horizontalCentered="1"/>
  <pageMargins left="0.393055555555556" right="0.393055555555556" top="1" bottom="1"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view="pageBreakPreview" zoomScaleNormal="100" topLeftCell="A28" workbookViewId="0">
      <selection activeCell="K4" sqref="K4"/>
    </sheetView>
  </sheetViews>
  <sheetFormatPr defaultColWidth="9" defaultRowHeight="15.6"/>
  <cols>
    <col min="1" max="7" width="9" style="65"/>
    <col min="8" max="8" width="7.625" style="65" customWidth="1"/>
    <col min="9" max="9" width="11.375" style="65" customWidth="1"/>
    <col min="10" max="263" width="9" style="65"/>
    <col min="264" max="264" width="7.625" style="65" customWidth="1"/>
    <col min="265" max="265" width="8.5" style="65" customWidth="1"/>
    <col min="266" max="519" width="9" style="65"/>
    <col min="520" max="520" width="7.625" style="65" customWidth="1"/>
    <col min="521" max="521" width="8.5" style="65" customWidth="1"/>
    <col min="522" max="775" width="9" style="65"/>
    <col min="776" max="776" width="7.625" style="65" customWidth="1"/>
    <col min="777" max="777" width="8.5" style="65" customWidth="1"/>
    <col min="778" max="1031" width="9" style="65"/>
    <col min="1032" max="1032" width="7.625" style="65" customWidth="1"/>
    <col min="1033" max="1033" width="8.5" style="65" customWidth="1"/>
    <col min="1034" max="1287" width="9" style="65"/>
    <col min="1288" max="1288" width="7.625" style="65" customWidth="1"/>
    <col min="1289" max="1289" width="8.5" style="65" customWidth="1"/>
    <col min="1290" max="1543" width="9" style="65"/>
    <col min="1544" max="1544" width="7.625" style="65" customWidth="1"/>
    <col min="1545" max="1545" width="8.5" style="65" customWidth="1"/>
    <col min="1546" max="1799" width="9" style="65"/>
    <col min="1800" max="1800" width="7.625" style="65" customWidth="1"/>
    <col min="1801" max="1801" width="8.5" style="65" customWidth="1"/>
    <col min="1802" max="2055" width="9" style="65"/>
    <col min="2056" max="2056" width="7.625" style="65" customWidth="1"/>
    <col min="2057" max="2057" width="8.5" style="65" customWidth="1"/>
    <col min="2058" max="2311" width="9" style="65"/>
    <col min="2312" max="2312" width="7.625" style="65" customWidth="1"/>
    <col min="2313" max="2313" width="8.5" style="65" customWidth="1"/>
    <col min="2314" max="2567" width="9" style="65"/>
    <col min="2568" max="2568" width="7.625" style="65" customWidth="1"/>
    <col min="2569" max="2569" width="8.5" style="65" customWidth="1"/>
    <col min="2570" max="2823" width="9" style="65"/>
    <col min="2824" max="2824" width="7.625" style="65" customWidth="1"/>
    <col min="2825" max="2825" width="8.5" style="65" customWidth="1"/>
    <col min="2826" max="3079" width="9" style="65"/>
    <col min="3080" max="3080" width="7.625" style="65" customWidth="1"/>
    <col min="3081" max="3081" width="8.5" style="65" customWidth="1"/>
    <col min="3082" max="3335" width="9" style="65"/>
    <col min="3336" max="3336" width="7.625" style="65" customWidth="1"/>
    <col min="3337" max="3337" width="8.5" style="65" customWidth="1"/>
    <col min="3338" max="3591" width="9" style="65"/>
    <col min="3592" max="3592" width="7.625" style="65" customWidth="1"/>
    <col min="3593" max="3593" width="8.5" style="65" customWidth="1"/>
    <col min="3594" max="3847" width="9" style="65"/>
    <col min="3848" max="3848" width="7.625" style="65" customWidth="1"/>
    <col min="3849" max="3849" width="8.5" style="65" customWidth="1"/>
    <col min="3850" max="4103" width="9" style="65"/>
    <col min="4104" max="4104" width="7.625" style="65" customWidth="1"/>
    <col min="4105" max="4105" width="8.5" style="65" customWidth="1"/>
    <col min="4106" max="4359" width="9" style="65"/>
    <col min="4360" max="4360" width="7.625" style="65" customWidth="1"/>
    <col min="4361" max="4361" width="8.5" style="65" customWidth="1"/>
    <col min="4362" max="4615" width="9" style="65"/>
    <col min="4616" max="4616" width="7.625" style="65" customWidth="1"/>
    <col min="4617" max="4617" width="8.5" style="65" customWidth="1"/>
    <col min="4618" max="4871" width="9" style="65"/>
    <col min="4872" max="4872" width="7.625" style="65" customWidth="1"/>
    <col min="4873" max="4873" width="8.5" style="65" customWidth="1"/>
    <col min="4874" max="5127" width="9" style="65"/>
    <col min="5128" max="5128" width="7.625" style="65" customWidth="1"/>
    <col min="5129" max="5129" width="8.5" style="65" customWidth="1"/>
    <col min="5130" max="5383" width="9" style="65"/>
    <col min="5384" max="5384" width="7.625" style="65" customWidth="1"/>
    <col min="5385" max="5385" width="8.5" style="65" customWidth="1"/>
    <col min="5386" max="5639" width="9" style="65"/>
    <col min="5640" max="5640" width="7.625" style="65" customWidth="1"/>
    <col min="5641" max="5641" width="8.5" style="65" customWidth="1"/>
    <col min="5642" max="5895" width="9" style="65"/>
    <col min="5896" max="5896" width="7.625" style="65" customWidth="1"/>
    <col min="5897" max="5897" width="8.5" style="65" customWidth="1"/>
    <col min="5898" max="6151" width="9" style="65"/>
    <col min="6152" max="6152" width="7.625" style="65" customWidth="1"/>
    <col min="6153" max="6153" width="8.5" style="65" customWidth="1"/>
    <col min="6154" max="6407" width="9" style="65"/>
    <col min="6408" max="6408" width="7.625" style="65" customWidth="1"/>
    <col min="6409" max="6409" width="8.5" style="65" customWidth="1"/>
    <col min="6410" max="6663" width="9" style="65"/>
    <col min="6664" max="6664" width="7.625" style="65" customWidth="1"/>
    <col min="6665" max="6665" width="8.5" style="65" customWidth="1"/>
    <col min="6666" max="6919" width="9" style="65"/>
    <col min="6920" max="6920" width="7.625" style="65" customWidth="1"/>
    <col min="6921" max="6921" width="8.5" style="65" customWidth="1"/>
    <col min="6922" max="7175" width="9" style="65"/>
    <col min="7176" max="7176" width="7.625" style="65" customWidth="1"/>
    <col min="7177" max="7177" width="8.5" style="65" customWidth="1"/>
    <col min="7178" max="7431" width="9" style="65"/>
    <col min="7432" max="7432" width="7.625" style="65" customWidth="1"/>
    <col min="7433" max="7433" width="8.5" style="65" customWidth="1"/>
    <col min="7434" max="7687" width="9" style="65"/>
    <col min="7688" max="7688" width="7.625" style="65" customWidth="1"/>
    <col min="7689" max="7689" width="8.5" style="65" customWidth="1"/>
    <col min="7690" max="7943" width="9" style="65"/>
    <col min="7944" max="7944" width="7.625" style="65" customWidth="1"/>
    <col min="7945" max="7945" width="8.5" style="65" customWidth="1"/>
    <col min="7946" max="8199" width="9" style="65"/>
    <col min="8200" max="8200" width="7.625" style="65" customWidth="1"/>
    <col min="8201" max="8201" width="8.5" style="65" customWidth="1"/>
    <col min="8202" max="8455" width="9" style="65"/>
    <col min="8456" max="8456" width="7.625" style="65" customWidth="1"/>
    <col min="8457" max="8457" width="8.5" style="65" customWidth="1"/>
    <col min="8458" max="8711" width="9" style="65"/>
    <col min="8712" max="8712" width="7.625" style="65" customWidth="1"/>
    <col min="8713" max="8713" width="8.5" style="65" customWidth="1"/>
    <col min="8714" max="8967" width="9" style="65"/>
    <col min="8968" max="8968" width="7.625" style="65" customWidth="1"/>
    <col min="8969" max="8969" width="8.5" style="65" customWidth="1"/>
    <col min="8970" max="9223" width="9" style="65"/>
    <col min="9224" max="9224" width="7.625" style="65" customWidth="1"/>
    <col min="9225" max="9225" width="8.5" style="65" customWidth="1"/>
    <col min="9226" max="9479" width="9" style="65"/>
    <col min="9480" max="9480" width="7.625" style="65" customWidth="1"/>
    <col min="9481" max="9481" width="8.5" style="65" customWidth="1"/>
    <col min="9482" max="9735" width="9" style="65"/>
    <col min="9736" max="9736" width="7.625" style="65" customWidth="1"/>
    <col min="9737" max="9737" width="8.5" style="65" customWidth="1"/>
    <col min="9738" max="9991" width="9" style="65"/>
    <col min="9992" max="9992" width="7.625" style="65" customWidth="1"/>
    <col min="9993" max="9993" width="8.5" style="65" customWidth="1"/>
    <col min="9994" max="10247" width="9" style="65"/>
    <col min="10248" max="10248" width="7.625" style="65" customWidth="1"/>
    <col min="10249" max="10249" width="8.5" style="65" customWidth="1"/>
    <col min="10250" max="10503" width="9" style="65"/>
    <col min="10504" max="10504" width="7.625" style="65" customWidth="1"/>
    <col min="10505" max="10505" width="8.5" style="65" customWidth="1"/>
    <col min="10506" max="10759" width="9" style="65"/>
    <col min="10760" max="10760" width="7.625" style="65" customWidth="1"/>
    <col min="10761" max="10761" width="8.5" style="65" customWidth="1"/>
    <col min="10762" max="11015" width="9" style="65"/>
    <col min="11016" max="11016" width="7.625" style="65" customWidth="1"/>
    <col min="11017" max="11017" width="8.5" style="65" customWidth="1"/>
    <col min="11018" max="11271" width="9" style="65"/>
    <col min="11272" max="11272" width="7.625" style="65" customWidth="1"/>
    <col min="11273" max="11273" width="8.5" style="65" customWidth="1"/>
    <col min="11274" max="11527" width="9" style="65"/>
    <col min="11528" max="11528" width="7.625" style="65" customWidth="1"/>
    <col min="11529" max="11529" width="8.5" style="65" customWidth="1"/>
    <col min="11530" max="11783" width="9" style="65"/>
    <col min="11784" max="11784" width="7.625" style="65" customWidth="1"/>
    <col min="11785" max="11785" width="8.5" style="65" customWidth="1"/>
    <col min="11786" max="12039" width="9" style="65"/>
    <col min="12040" max="12040" width="7.625" style="65" customWidth="1"/>
    <col min="12041" max="12041" width="8.5" style="65" customWidth="1"/>
    <col min="12042" max="12295" width="9" style="65"/>
    <col min="12296" max="12296" width="7.625" style="65" customWidth="1"/>
    <col min="12297" max="12297" width="8.5" style="65" customWidth="1"/>
    <col min="12298" max="12551" width="9" style="65"/>
    <col min="12552" max="12552" width="7.625" style="65" customWidth="1"/>
    <col min="12553" max="12553" width="8.5" style="65" customWidth="1"/>
    <col min="12554" max="12807" width="9" style="65"/>
    <col min="12808" max="12808" width="7.625" style="65" customWidth="1"/>
    <col min="12809" max="12809" width="8.5" style="65" customWidth="1"/>
    <col min="12810" max="13063" width="9" style="65"/>
    <col min="13064" max="13064" width="7.625" style="65" customWidth="1"/>
    <col min="13065" max="13065" width="8.5" style="65" customWidth="1"/>
    <col min="13066" max="13319" width="9" style="65"/>
    <col min="13320" max="13320" width="7.625" style="65" customWidth="1"/>
    <col min="13321" max="13321" width="8.5" style="65" customWidth="1"/>
    <col min="13322" max="13575" width="9" style="65"/>
    <col min="13576" max="13576" width="7.625" style="65" customWidth="1"/>
    <col min="13577" max="13577" width="8.5" style="65" customWidth="1"/>
    <col min="13578" max="13831" width="9" style="65"/>
    <col min="13832" max="13832" width="7.625" style="65" customWidth="1"/>
    <col min="13833" max="13833" width="8.5" style="65" customWidth="1"/>
    <col min="13834" max="14087" width="9" style="65"/>
    <col min="14088" max="14088" width="7.625" style="65" customWidth="1"/>
    <col min="14089" max="14089" width="8.5" style="65" customWidth="1"/>
    <col min="14090" max="14343" width="9" style="65"/>
    <col min="14344" max="14344" width="7.625" style="65" customWidth="1"/>
    <col min="14345" max="14345" width="8.5" style="65" customWidth="1"/>
    <col min="14346" max="14599" width="9" style="65"/>
    <col min="14600" max="14600" width="7.625" style="65" customWidth="1"/>
    <col min="14601" max="14601" width="8.5" style="65" customWidth="1"/>
    <col min="14602" max="14855" width="9" style="65"/>
    <col min="14856" max="14856" width="7.625" style="65" customWidth="1"/>
    <col min="14857" max="14857" width="8.5" style="65" customWidth="1"/>
    <col min="14858" max="15111" width="9" style="65"/>
    <col min="15112" max="15112" width="7.625" style="65" customWidth="1"/>
    <col min="15113" max="15113" width="8.5" style="65" customWidth="1"/>
    <col min="15114" max="15367" width="9" style="65"/>
    <col min="15368" max="15368" width="7.625" style="65" customWidth="1"/>
    <col min="15369" max="15369" width="8.5" style="65" customWidth="1"/>
    <col min="15370" max="15623" width="9" style="65"/>
    <col min="15624" max="15624" width="7.625" style="65" customWidth="1"/>
    <col min="15625" max="15625" width="8.5" style="65" customWidth="1"/>
    <col min="15626" max="15879" width="9" style="65"/>
    <col min="15880" max="15880" width="7.625" style="65" customWidth="1"/>
    <col min="15881" max="15881" width="8.5" style="65" customWidth="1"/>
    <col min="15882" max="16135" width="9" style="65"/>
    <col min="16136" max="16136" width="7.625" style="65" customWidth="1"/>
    <col min="16137" max="16137" width="8.5" style="65" customWidth="1"/>
    <col min="16138" max="16384" width="9" style="65"/>
  </cols>
  <sheetData>
    <row r="1" s="65" customFormat="1" spans="1:9">
      <c r="A1" s="66" t="s">
        <v>9</v>
      </c>
      <c r="B1" s="67"/>
      <c r="C1" s="67"/>
      <c r="D1" s="67"/>
      <c r="E1" s="67"/>
      <c r="F1" s="67"/>
      <c r="G1" s="67"/>
      <c r="H1" s="67"/>
      <c r="I1" s="67"/>
    </row>
    <row r="2" s="65" customFormat="1" spans="1:9">
      <c r="A2" s="67"/>
      <c r="B2" s="67"/>
      <c r="C2" s="67"/>
      <c r="D2" s="67"/>
      <c r="E2" s="67"/>
      <c r="F2" s="67"/>
      <c r="G2" s="67"/>
      <c r="H2" s="67"/>
      <c r="I2" s="67"/>
    </row>
    <row r="3" s="65" customFormat="1" spans="1:9">
      <c r="A3" s="67"/>
      <c r="B3" s="67"/>
      <c r="C3" s="67"/>
      <c r="D3" s="67"/>
      <c r="E3" s="67"/>
      <c r="F3" s="67"/>
      <c r="G3" s="67"/>
      <c r="H3" s="67"/>
      <c r="I3" s="67"/>
    </row>
    <row r="4" s="65" customFormat="1" spans="1:9">
      <c r="A4" s="67"/>
      <c r="B4" s="67"/>
      <c r="C4" s="67"/>
      <c r="D4" s="67"/>
      <c r="E4" s="67"/>
      <c r="F4" s="67"/>
      <c r="G4" s="67"/>
      <c r="H4" s="67"/>
      <c r="I4" s="67"/>
    </row>
    <row r="5" s="65" customFormat="1" spans="1:9">
      <c r="A5" s="67"/>
      <c r="B5" s="67"/>
      <c r="C5" s="67"/>
      <c r="D5" s="67"/>
      <c r="E5" s="67"/>
      <c r="F5" s="67"/>
      <c r="G5" s="67"/>
      <c r="H5" s="67"/>
      <c r="I5" s="67"/>
    </row>
    <row r="6" s="65" customFormat="1" spans="1:9">
      <c r="A6" s="67"/>
      <c r="B6" s="67"/>
      <c r="C6" s="67"/>
      <c r="D6" s="67"/>
      <c r="E6" s="67"/>
      <c r="F6" s="67"/>
      <c r="G6" s="67"/>
      <c r="H6" s="67"/>
      <c r="I6" s="67"/>
    </row>
    <row r="7" s="65" customFormat="1" spans="1:9">
      <c r="A7" s="67"/>
      <c r="B7" s="67"/>
      <c r="C7" s="67"/>
      <c r="D7" s="67"/>
      <c r="E7" s="67"/>
      <c r="F7" s="67"/>
      <c r="G7" s="67"/>
      <c r="H7" s="67"/>
      <c r="I7" s="67"/>
    </row>
    <row r="8" s="65" customFormat="1" spans="1:9">
      <c r="A8" s="67"/>
      <c r="B8" s="67"/>
      <c r="C8" s="67"/>
      <c r="D8" s="67"/>
      <c r="E8" s="67"/>
      <c r="F8" s="67"/>
      <c r="G8" s="67"/>
      <c r="H8" s="67"/>
      <c r="I8" s="67"/>
    </row>
    <row r="9" s="65" customFormat="1" spans="1:9">
      <c r="A9" s="67"/>
      <c r="B9" s="67"/>
      <c r="C9" s="67"/>
      <c r="D9" s="67"/>
      <c r="E9" s="67"/>
      <c r="F9" s="67"/>
      <c r="G9" s="67"/>
      <c r="H9" s="67"/>
      <c r="I9" s="67"/>
    </row>
    <row r="10" s="65" customFormat="1" spans="1:9">
      <c r="A10" s="67"/>
      <c r="B10" s="67"/>
      <c r="C10" s="67"/>
      <c r="D10" s="67"/>
      <c r="E10" s="67"/>
      <c r="F10" s="67"/>
      <c r="G10" s="67"/>
      <c r="H10" s="67"/>
      <c r="I10" s="67"/>
    </row>
    <row r="11" s="65" customFormat="1" spans="1:9">
      <c r="A11" s="67"/>
      <c r="B11" s="67"/>
      <c r="C11" s="67"/>
      <c r="D11" s="67"/>
      <c r="E11" s="67"/>
      <c r="F11" s="67"/>
      <c r="G11" s="67"/>
      <c r="H11" s="67"/>
      <c r="I11" s="67"/>
    </row>
    <row r="12" s="65" customFormat="1" spans="1:9">
      <c r="A12" s="67"/>
      <c r="B12" s="67"/>
      <c r="C12" s="67"/>
      <c r="D12" s="67"/>
      <c r="E12" s="67"/>
      <c r="F12" s="67"/>
      <c r="G12" s="67"/>
      <c r="H12" s="67"/>
      <c r="I12" s="67"/>
    </row>
    <row r="13" s="65" customFormat="1" spans="1:9">
      <c r="A13" s="67"/>
      <c r="B13" s="67"/>
      <c r="C13" s="67"/>
      <c r="D13" s="67"/>
      <c r="E13" s="67"/>
      <c r="F13" s="67"/>
      <c r="G13" s="67"/>
      <c r="H13" s="67"/>
      <c r="I13" s="67"/>
    </row>
    <row r="14" s="65" customFormat="1" spans="1:9">
      <c r="A14" s="67"/>
      <c r="B14" s="67"/>
      <c r="C14" s="67"/>
      <c r="D14" s="67"/>
      <c r="E14" s="67"/>
      <c r="F14" s="67"/>
      <c r="G14" s="67"/>
      <c r="H14" s="67"/>
      <c r="I14" s="67"/>
    </row>
    <row r="15" s="65" customFormat="1" spans="1:9">
      <c r="A15" s="67"/>
      <c r="B15" s="67"/>
      <c r="C15" s="67"/>
      <c r="D15" s="67"/>
      <c r="E15" s="67"/>
      <c r="F15" s="67"/>
      <c r="G15" s="67"/>
      <c r="H15" s="67"/>
      <c r="I15" s="67"/>
    </row>
    <row r="16" s="65" customFormat="1" spans="1:9">
      <c r="A16" s="67"/>
      <c r="B16" s="67"/>
      <c r="C16" s="67"/>
      <c r="D16" s="67"/>
      <c r="E16" s="67"/>
      <c r="F16" s="67"/>
      <c r="G16" s="67"/>
      <c r="H16" s="67"/>
      <c r="I16" s="67"/>
    </row>
    <row r="17" s="65" customFormat="1" spans="1:9">
      <c r="A17" s="67"/>
      <c r="B17" s="67"/>
      <c r="C17" s="67"/>
      <c r="D17" s="67"/>
      <c r="E17" s="67"/>
      <c r="F17" s="67"/>
      <c r="G17" s="67"/>
      <c r="H17" s="67"/>
      <c r="I17" s="67"/>
    </row>
    <row r="18" s="65" customFormat="1" spans="1:9">
      <c r="A18" s="67"/>
      <c r="B18" s="67"/>
      <c r="C18" s="67"/>
      <c r="D18" s="67"/>
      <c r="E18" s="67"/>
      <c r="F18" s="67"/>
      <c r="G18" s="67"/>
      <c r="H18" s="67"/>
      <c r="I18" s="67"/>
    </row>
    <row r="19" s="65" customFormat="1" spans="1:9">
      <c r="A19" s="67"/>
      <c r="B19" s="67"/>
      <c r="C19" s="67"/>
      <c r="D19" s="67"/>
      <c r="E19" s="67"/>
      <c r="F19" s="67"/>
      <c r="G19" s="67"/>
      <c r="H19" s="67"/>
      <c r="I19" s="67"/>
    </row>
    <row r="20" s="65" customFormat="1" spans="1:9">
      <c r="A20" s="67"/>
      <c r="B20" s="67"/>
      <c r="C20" s="67"/>
      <c r="D20" s="67"/>
      <c r="E20" s="67"/>
      <c r="F20" s="67"/>
      <c r="G20" s="67"/>
      <c r="H20" s="67"/>
      <c r="I20" s="67"/>
    </row>
    <row r="21" s="65" customFormat="1" spans="1:9">
      <c r="A21" s="67"/>
      <c r="B21" s="67"/>
      <c r="C21" s="67"/>
      <c r="D21" s="67"/>
      <c r="E21" s="67"/>
      <c r="F21" s="67"/>
      <c r="G21" s="67"/>
      <c r="H21" s="67"/>
      <c r="I21" s="67"/>
    </row>
    <row r="22" s="65" customFormat="1" spans="1:9">
      <c r="A22" s="67"/>
      <c r="B22" s="67"/>
      <c r="C22" s="67"/>
      <c r="D22" s="67"/>
      <c r="E22" s="67"/>
      <c r="F22" s="67"/>
      <c r="G22" s="67"/>
      <c r="H22" s="67"/>
      <c r="I22" s="67"/>
    </row>
    <row r="23" s="65" customFormat="1" spans="1:9">
      <c r="A23" s="67"/>
      <c r="B23" s="67"/>
      <c r="C23" s="67"/>
      <c r="D23" s="67"/>
      <c r="E23" s="67"/>
      <c r="F23" s="67"/>
      <c r="G23" s="67"/>
      <c r="H23" s="67"/>
      <c r="I23" s="67"/>
    </row>
    <row r="24" s="65" customFormat="1" spans="1:9">
      <c r="A24" s="67"/>
      <c r="B24" s="67"/>
      <c r="C24" s="67"/>
      <c r="D24" s="67"/>
      <c r="E24" s="67"/>
      <c r="F24" s="67"/>
      <c r="G24" s="67"/>
      <c r="H24" s="67"/>
      <c r="I24" s="67"/>
    </row>
    <row r="25" s="65" customFormat="1" spans="1:9">
      <c r="A25" s="67"/>
      <c r="B25" s="67"/>
      <c r="C25" s="67"/>
      <c r="D25" s="67"/>
      <c r="E25" s="67"/>
      <c r="F25" s="67"/>
      <c r="G25" s="67"/>
      <c r="H25" s="67"/>
      <c r="I25" s="67"/>
    </row>
    <row r="26" s="65" customFormat="1" spans="1:9">
      <c r="A26" s="67"/>
      <c r="B26" s="67"/>
      <c r="C26" s="67"/>
      <c r="D26" s="67"/>
      <c r="E26" s="67"/>
      <c r="F26" s="67"/>
      <c r="G26" s="67"/>
      <c r="H26" s="67"/>
      <c r="I26" s="67"/>
    </row>
    <row r="27" s="65" customFormat="1" ht="179.25" customHeight="1" spans="1:9">
      <c r="A27" s="67"/>
      <c r="B27" s="67"/>
      <c r="C27" s="67"/>
      <c r="D27" s="67"/>
      <c r="E27" s="67"/>
      <c r="F27" s="67"/>
      <c r="G27" s="67"/>
      <c r="H27" s="67"/>
      <c r="I27" s="67"/>
    </row>
    <row r="28" s="65" customFormat="1" ht="398" customHeight="1" spans="1:9">
      <c r="A28" s="67"/>
      <c r="B28" s="67"/>
      <c r="C28" s="67"/>
      <c r="D28" s="67"/>
      <c r="E28" s="67"/>
      <c r="F28" s="67"/>
      <c r="G28" s="67"/>
      <c r="H28" s="67"/>
      <c r="I28" s="67"/>
    </row>
    <row r="29" s="65" customFormat="1" spans="1:7">
      <c r="A29" s="65" t="s">
        <v>10</v>
      </c>
      <c r="G29" s="65" t="s">
        <v>11</v>
      </c>
    </row>
  </sheetData>
  <sheetProtection password="E8AF" sheet="1" selectLockedCells="1" objects="1"/>
  <mergeCells count="1">
    <mergeCell ref="A1:I28"/>
  </mergeCells>
  <printOptions horizontalCentered="1"/>
  <pageMargins left="0.393055555555556" right="0.393055555555556" top="1" bottom="1" header="0.5" footer="0.5"/>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view="pageBreakPreview" zoomScaleNormal="100" workbookViewId="0">
      <selection activeCell="F6" sqref="F6"/>
    </sheetView>
  </sheetViews>
  <sheetFormatPr defaultColWidth="9" defaultRowHeight="15.6" outlineLevelCol="4"/>
  <cols>
    <col min="1" max="2" width="12.25" style="47" customWidth="1"/>
    <col min="3" max="3" width="42.375" style="47" customWidth="1"/>
    <col min="4" max="4" width="16.75" style="47" customWidth="1"/>
    <col min="5" max="16384" width="9" style="47"/>
  </cols>
  <sheetData>
    <row r="1" s="47" customFormat="1" ht="29.25" customHeight="1" spans="1:4">
      <c r="A1" s="48" t="s">
        <v>12</v>
      </c>
      <c r="B1" s="48"/>
      <c r="C1" s="48"/>
      <c r="D1" s="48"/>
    </row>
    <row r="2" s="47" customFormat="1" ht="12.75" customHeight="1" spans="4:4">
      <c r="D2" s="49" t="s">
        <v>13</v>
      </c>
    </row>
    <row r="3" s="47" customFormat="1" ht="25" customHeight="1" spans="1:4">
      <c r="A3" s="50" t="s">
        <v>14</v>
      </c>
      <c r="B3" s="51"/>
      <c r="C3" s="51"/>
      <c r="D3" s="51"/>
    </row>
    <row r="4" s="47" customFormat="1" ht="25" customHeight="1" spans="1:4">
      <c r="A4" s="50" t="s">
        <v>15</v>
      </c>
      <c r="B4" s="51"/>
      <c r="C4" s="51"/>
      <c r="D4" s="51"/>
    </row>
    <row r="5" s="47" customFormat="1" ht="36" customHeight="1" spans="1:4">
      <c r="A5" s="52" t="s">
        <v>16</v>
      </c>
      <c r="B5" s="53" t="s">
        <v>17</v>
      </c>
      <c r="C5" s="53" t="s">
        <v>18</v>
      </c>
      <c r="D5" s="54" t="s">
        <v>19</v>
      </c>
    </row>
    <row r="6" s="47" customFormat="1" ht="36" customHeight="1" spans="1:4">
      <c r="A6" s="55" t="s">
        <v>20</v>
      </c>
      <c r="B6" s="56" t="s">
        <v>21</v>
      </c>
      <c r="C6" s="56" t="s">
        <v>22</v>
      </c>
      <c r="D6" s="57">
        <f>工程量清单!C50</f>
        <v>211407</v>
      </c>
    </row>
    <row r="7" s="47" customFormat="1" ht="36" customHeight="1" spans="1:4">
      <c r="A7" s="55" t="s">
        <v>23</v>
      </c>
      <c r="B7" s="56" t="s">
        <v>24</v>
      </c>
      <c r="C7" s="56" t="s">
        <v>25</v>
      </c>
      <c r="D7" s="57">
        <f>工程量清单!C314</f>
        <v>0</v>
      </c>
    </row>
    <row r="8" s="47" customFormat="1" ht="36" customHeight="1" spans="1:4">
      <c r="A8" s="55" t="s">
        <v>26</v>
      </c>
      <c r="B8" s="56" t="s">
        <v>27</v>
      </c>
      <c r="C8" s="56" t="s">
        <v>28</v>
      </c>
      <c r="D8" s="57">
        <f>工程量清单!C472</f>
        <v>0</v>
      </c>
    </row>
    <row r="9" s="47" customFormat="1" ht="36" customHeight="1" spans="1:4">
      <c r="A9" s="55" t="s">
        <v>29</v>
      </c>
      <c r="B9" s="56" t="s">
        <v>30</v>
      </c>
      <c r="C9" s="56" t="s">
        <v>31</v>
      </c>
      <c r="D9" s="57">
        <f>工程量清单!C683</f>
        <v>0</v>
      </c>
    </row>
    <row r="10" s="47" customFormat="1" ht="36" customHeight="1" spans="1:4">
      <c r="A10" s="55" t="s">
        <v>32</v>
      </c>
      <c r="B10" s="56" t="s">
        <v>33</v>
      </c>
      <c r="C10" s="56" t="s">
        <v>34</v>
      </c>
      <c r="D10" s="57" t="s">
        <v>35</v>
      </c>
    </row>
    <row r="11" s="47" customFormat="1" ht="36" customHeight="1" spans="1:4">
      <c r="A11" s="55" t="s">
        <v>36</v>
      </c>
      <c r="B11" s="56" t="s">
        <v>37</v>
      </c>
      <c r="C11" s="56" t="s">
        <v>38</v>
      </c>
      <c r="D11" s="57">
        <f>工程量清单!C735</f>
        <v>0</v>
      </c>
    </row>
    <row r="12" s="47" customFormat="1" ht="36" customHeight="1" spans="1:4">
      <c r="A12" s="55" t="s">
        <v>39</v>
      </c>
      <c r="B12" s="56" t="s">
        <v>40</v>
      </c>
      <c r="C12" s="56" t="s">
        <v>41</v>
      </c>
      <c r="D12" s="57">
        <f>工程量清单!C787</f>
        <v>0</v>
      </c>
    </row>
    <row r="13" s="47" customFormat="1" ht="36" customHeight="1" spans="1:4">
      <c r="A13" s="55" t="s">
        <v>42</v>
      </c>
      <c r="B13" s="56" t="s">
        <v>43</v>
      </c>
      <c r="C13" s="28" t="s">
        <v>44</v>
      </c>
      <c r="D13" s="57">
        <f>工程量清单!C892</f>
        <v>0</v>
      </c>
    </row>
    <row r="14" s="47" customFormat="1" ht="36" customHeight="1" spans="1:4">
      <c r="A14" s="55" t="s">
        <v>45</v>
      </c>
      <c r="B14" s="56" t="s">
        <v>46</v>
      </c>
      <c r="C14" s="56" t="s">
        <v>47</v>
      </c>
      <c r="D14" s="57" t="s">
        <v>35</v>
      </c>
    </row>
    <row r="15" s="47" customFormat="1" ht="36" customHeight="1" spans="1:4">
      <c r="A15" s="55" t="s">
        <v>48</v>
      </c>
      <c r="B15" s="56" t="s">
        <v>49</v>
      </c>
      <c r="C15" s="56"/>
      <c r="D15" s="57">
        <f>SUM(D6:D14)</f>
        <v>211407</v>
      </c>
    </row>
    <row r="16" s="47" customFormat="1" ht="36" customHeight="1" spans="1:4">
      <c r="A16" s="58">
        <v>11</v>
      </c>
      <c r="B16" s="59" t="s">
        <v>50</v>
      </c>
      <c r="C16" s="59"/>
      <c r="D16" s="60">
        <f>D15</f>
        <v>211407</v>
      </c>
    </row>
    <row r="17" s="47" customFormat="1" ht="33" customHeight="1" spans="1:5">
      <c r="A17" s="61" t="s">
        <v>11</v>
      </c>
      <c r="B17" s="61"/>
      <c r="C17" s="61"/>
      <c r="D17" s="61"/>
      <c r="E17" s="62"/>
    </row>
    <row r="18" s="47" customFormat="1" ht="33" customHeight="1" spans="1:5">
      <c r="A18" s="63" t="s">
        <v>51</v>
      </c>
      <c r="B18" s="63"/>
      <c r="C18" s="63"/>
      <c r="D18" s="63"/>
      <c r="E18" s="64"/>
    </row>
    <row r="19" s="47" customFormat="1" ht="12.75" customHeight="1"/>
    <row r="20" s="47" customFormat="1" ht="12.75" customHeight="1"/>
  </sheetData>
  <sheetProtection password="E8AF" sheet="1" selectLockedCells="1" objects="1"/>
  <mergeCells count="7">
    <mergeCell ref="A1:D1"/>
    <mergeCell ref="A3:D3"/>
    <mergeCell ref="A4:D4"/>
    <mergeCell ref="B15:C15"/>
    <mergeCell ref="B16:C16"/>
    <mergeCell ref="A17:D17"/>
    <mergeCell ref="A18:D18"/>
  </mergeCells>
  <printOptions horizontalCentered="1"/>
  <pageMargins left="0.393055555555556" right="0.393055555555556" top="1" bottom="1" header="0.5" footer="0.5"/>
  <pageSetup paperSize="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94"/>
  <sheetViews>
    <sheetView view="pageBreakPreview" zoomScaleNormal="100" workbookViewId="0">
      <selection activeCell="E13" sqref="E13"/>
    </sheetView>
  </sheetViews>
  <sheetFormatPr defaultColWidth="9" defaultRowHeight="15.6" outlineLevelCol="7"/>
  <cols>
    <col min="1" max="1" width="8.125" style="1" customWidth="1"/>
    <col min="2" max="2" width="35.8666666666667" style="1" customWidth="1"/>
    <col min="3" max="3" width="8.125" style="1" customWidth="1"/>
    <col min="4" max="4" width="9.875" style="1" customWidth="1"/>
    <col min="5" max="6" width="12.625" style="1" customWidth="1"/>
    <col min="7" max="7" width="11.375" style="1" customWidth="1"/>
    <col min="8" max="8" width="24" style="2" customWidth="1"/>
    <col min="9" max="16384" width="9" style="1"/>
  </cols>
  <sheetData>
    <row r="1" ht="32.95" customHeight="1" spans="1:6">
      <c r="A1" s="3" t="s">
        <v>52</v>
      </c>
      <c r="B1" s="3"/>
      <c r="C1" s="3"/>
      <c r="D1" s="3"/>
      <c r="E1" s="3"/>
      <c r="F1" s="3"/>
    </row>
    <row r="2" ht="13.9" customHeight="1" spans="1:6">
      <c r="A2" s="4" t="s">
        <v>53</v>
      </c>
      <c r="B2" s="4"/>
      <c r="C2" s="4" t="s">
        <v>54</v>
      </c>
      <c r="D2" s="4"/>
      <c r="E2" s="4"/>
      <c r="F2" s="4"/>
    </row>
    <row r="3" ht="13.9" customHeight="1" spans="1:6">
      <c r="A3" s="4" t="s">
        <v>55</v>
      </c>
      <c r="B3" s="4"/>
      <c r="C3" s="5" t="s">
        <v>56</v>
      </c>
      <c r="D3" s="5" t="s">
        <v>57</v>
      </c>
      <c r="E3" s="6" t="s">
        <v>58</v>
      </c>
      <c r="F3" s="6"/>
    </row>
    <row r="4" ht="20.5" customHeight="1" spans="1:6">
      <c r="A4" s="7" t="s">
        <v>59</v>
      </c>
      <c r="B4" s="8"/>
      <c r="C4" s="8"/>
      <c r="D4" s="8"/>
      <c r="E4" s="8"/>
      <c r="F4" s="9"/>
    </row>
    <row r="5" ht="21.25" customHeight="1" spans="1:8">
      <c r="A5" s="10" t="s">
        <v>60</v>
      </c>
      <c r="B5" s="11" t="s">
        <v>61</v>
      </c>
      <c r="C5" s="11" t="s">
        <v>62</v>
      </c>
      <c r="D5" s="11" t="s">
        <v>63</v>
      </c>
      <c r="E5" s="11" t="s">
        <v>64</v>
      </c>
      <c r="F5" s="12" t="s">
        <v>65</v>
      </c>
      <c r="H5" s="13" t="s">
        <v>66</v>
      </c>
    </row>
    <row r="6" ht="13.2" customHeight="1" spans="1:8">
      <c r="A6" s="14" t="s">
        <v>67</v>
      </c>
      <c r="B6" s="15" t="s">
        <v>22</v>
      </c>
      <c r="C6" s="16"/>
      <c r="D6" s="17"/>
      <c r="E6" s="18"/>
      <c r="F6" s="19"/>
      <c r="H6" s="20"/>
    </row>
    <row r="7" ht="13.9" customHeight="1" spans="1:8">
      <c r="A7" s="14" t="s">
        <v>68</v>
      </c>
      <c r="B7" s="15" t="s">
        <v>69</v>
      </c>
      <c r="C7" s="16"/>
      <c r="D7" s="17"/>
      <c r="E7" s="18"/>
      <c r="F7" s="19"/>
      <c r="H7" s="20"/>
    </row>
    <row r="8" ht="13.2" customHeight="1" spans="1:8">
      <c r="A8" s="14" t="s">
        <v>70</v>
      </c>
      <c r="B8" s="15" t="s">
        <v>71</v>
      </c>
      <c r="C8" s="16" t="s">
        <v>72</v>
      </c>
      <c r="D8" s="21">
        <v>1</v>
      </c>
      <c r="E8" s="18">
        <f>ROUND((SUM(F10:F11)+F13+SUM(F15:F20)+SUM(F24:F34)+H12+C314+C472+C683+C735+C787+C892)*0.4%,2)</f>
        <v>23406.64</v>
      </c>
      <c r="F8" s="19">
        <f>ROUND(D8*E8,0)</f>
        <v>23407</v>
      </c>
      <c r="H8" s="22"/>
    </row>
    <row r="9" ht="13.2" customHeight="1" spans="1:8">
      <c r="A9" s="14" t="s">
        <v>73</v>
      </c>
      <c r="B9" s="15" t="s">
        <v>74</v>
      </c>
      <c r="C9" s="16"/>
      <c r="D9" s="17"/>
      <c r="E9" s="18"/>
      <c r="F9" s="19"/>
      <c r="H9" s="23"/>
    </row>
    <row r="10" ht="13.9" customHeight="1" spans="1:8">
      <c r="A10" s="14" t="s">
        <v>75</v>
      </c>
      <c r="B10" s="15" t="s">
        <v>76</v>
      </c>
      <c r="C10" s="16" t="s">
        <v>72</v>
      </c>
      <c r="D10" s="21">
        <v>1</v>
      </c>
      <c r="E10" s="18">
        <f>ROUND((C314+C472+C683+C735+C787+C892)*0.2%,2)</f>
        <v>0</v>
      </c>
      <c r="F10" s="19">
        <f t="shared" ref="F9:F34" si="0">ROUND(D10*E10,0)</f>
        <v>0</v>
      </c>
      <c r="H10" s="23"/>
    </row>
    <row r="11" ht="13.2" customHeight="1" spans="1:8">
      <c r="A11" s="14" t="s">
        <v>77</v>
      </c>
      <c r="B11" s="15" t="s">
        <v>78</v>
      </c>
      <c r="C11" s="16" t="s">
        <v>72</v>
      </c>
      <c r="D11" s="21">
        <v>1</v>
      </c>
      <c r="E11" s="18">
        <f>ROUND((C314+C472+C683+C735+C787+C892)*0.3%,2)</f>
        <v>0</v>
      </c>
      <c r="F11" s="19">
        <f t="shared" si="0"/>
        <v>0</v>
      </c>
      <c r="H11" s="23"/>
    </row>
    <row r="12" ht="13.9" customHeight="1" spans="1:8">
      <c r="A12" s="14" t="s">
        <v>79</v>
      </c>
      <c r="B12" s="15" t="s">
        <v>80</v>
      </c>
      <c r="C12" s="16" t="s">
        <v>72</v>
      </c>
      <c r="D12" s="21">
        <v>1</v>
      </c>
      <c r="E12" s="24" t="s">
        <v>81</v>
      </c>
      <c r="F12" s="25" t="s">
        <v>81</v>
      </c>
      <c r="H12" s="22">
        <v>5663660</v>
      </c>
    </row>
    <row r="13" ht="13.2" customHeight="1" spans="1:8">
      <c r="A13" s="14" t="s">
        <v>82</v>
      </c>
      <c r="B13" s="15" t="s">
        <v>83</v>
      </c>
      <c r="C13" s="16" t="s">
        <v>72</v>
      </c>
      <c r="D13" s="21">
        <v>1</v>
      </c>
      <c r="E13" s="26"/>
      <c r="F13" s="19">
        <f t="shared" si="0"/>
        <v>0</v>
      </c>
      <c r="H13" s="23" t="s">
        <v>84</v>
      </c>
    </row>
    <row r="14" ht="13.2" customHeight="1" spans="1:8">
      <c r="A14" s="14" t="s">
        <v>85</v>
      </c>
      <c r="B14" s="15" t="s">
        <v>86</v>
      </c>
      <c r="C14" s="16"/>
      <c r="D14" s="17"/>
      <c r="E14" s="18"/>
      <c r="F14" s="19"/>
      <c r="H14" s="23"/>
    </row>
    <row r="15" ht="13.9" customHeight="1" spans="1:8">
      <c r="A15" s="14" t="s">
        <v>87</v>
      </c>
      <c r="B15" s="15" t="s">
        <v>88</v>
      </c>
      <c r="C15" s="16" t="s">
        <v>72</v>
      </c>
      <c r="D15" s="21">
        <v>1</v>
      </c>
      <c r="E15" s="26"/>
      <c r="F15" s="19">
        <f t="shared" si="0"/>
        <v>0</v>
      </c>
      <c r="H15" s="22">
        <v>576000</v>
      </c>
    </row>
    <row r="16" ht="13.2" customHeight="1" spans="1:8">
      <c r="A16" s="14" t="s">
        <v>89</v>
      </c>
      <c r="B16" s="15" t="s">
        <v>90</v>
      </c>
      <c r="C16" s="16" t="s">
        <v>72</v>
      </c>
      <c r="D16" s="21">
        <v>1</v>
      </c>
      <c r="E16" s="26"/>
      <c r="F16" s="19">
        <f t="shared" si="0"/>
        <v>0</v>
      </c>
      <c r="H16" s="22">
        <v>187534</v>
      </c>
    </row>
    <row r="17" ht="13.2" customHeight="1" spans="1:8">
      <c r="A17" s="14" t="s">
        <v>91</v>
      </c>
      <c r="B17" s="15" t="s">
        <v>92</v>
      </c>
      <c r="C17" s="16" t="s">
        <v>72</v>
      </c>
      <c r="D17" s="21">
        <v>1</v>
      </c>
      <c r="E17" s="18">
        <f>ROUND(3.76*50000,2)</f>
        <v>188000</v>
      </c>
      <c r="F17" s="19">
        <f t="shared" si="0"/>
        <v>188000</v>
      </c>
      <c r="H17" s="27" t="s">
        <v>93</v>
      </c>
    </row>
    <row r="18" ht="13.9" customHeight="1" spans="1:8">
      <c r="A18" s="14" t="s">
        <v>94</v>
      </c>
      <c r="B18" s="15" t="s">
        <v>95</v>
      </c>
      <c r="C18" s="16"/>
      <c r="D18" s="17"/>
      <c r="E18" s="18"/>
      <c r="F18" s="19"/>
      <c r="H18" s="23"/>
    </row>
    <row r="19" ht="13.2" customHeight="1" spans="1:8">
      <c r="A19" s="14" t="s">
        <v>96</v>
      </c>
      <c r="B19" s="15" t="s">
        <v>97</v>
      </c>
      <c r="C19" s="16"/>
      <c r="D19" s="17"/>
      <c r="E19" s="18"/>
      <c r="F19" s="19"/>
      <c r="H19" s="23"/>
    </row>
    <row r="20" ht="13.9" customHeight="1" spans="1:8">
      <c r="A20" s="14" t="s">
        <v>98</v>
      </c>
      <c r="B20" s="15" t="s">
        <v>99</v>
      </c>
      <c r="C20" s="16" t="s">
        <v>72</v>
      </c>
      <c r="D20" s="21">
        <v>1</v>
      </c>
      <c r="E20" s="26"/>
      <c r="F20" s="19">
        <f t="shared" si="0"/>
        <v>0</v>
      </c>
      <c r="H20" s="22">
        <v>964486</v>
      </c>
    </row>
    <row r="21" ht="13.2" customHeight="1" spans="1:8">
      <c r="A21" s="14" t="s">
        <v>100</v>
      </c>
      <c r="B21" s="15" t="s">
        <v>101</v>
      </c>
      <c r="C21" s="16"/>
      <c r="D21" s="17"/>
      <c r="E21" s="18"/>
      <c r="F21" s="19"/>
      <c r="H21" s="23"/>
    </row>
    <row r="22" ht="13.2" customHeight="1" spans="1:8">
      <c r="A22" s="14" t="s">
        <v>102</v>
      </c>
      <c r="B22" s="15" t="s">
        <v>103</v>
      </c>
      <c r="C22" s="16" t="s">
        <v>72</v>
      </c>
      <c r="D22" s="21">
        <v>1</v>
      </c>
      <c r="E22" s="26"/>
      <c r="F22" s="19">
        <f t="shared" si="0"/>
        <v>0</v>
      </c>
      <c r="H22" s="22">
        <v>2040000</v>
      </c>
    </row>
    <row r="23" ht="13.9" customHeight="1" spans="1:8">
      <c r="A23" s="14" t="s">
        <v>104</v>
      </c>
      <c r="B23" s="15" t="s">
        <v>105</v>
      </c>
      <c r="C23" s="16"/>
      <c r="D23" s="17"/>
      <c r="E23" s="18"/>
      <c r="F23" s="19"/>
      <c r="H23" s="23"/>
    </row>
    <row r="24" ht="13.2" customHeight="1" spans="1:8">
      <c r="A24" s="14" t="s">
        <v>106</v>
      </c>
      <c r="B24" s="15" t="s">
        <v>107</v>
      </c>
      <c r="C24" s="16" t="s">
        <v>72</v>
      </c>
      <c r="D24" s="21">
        <v>1</v>
      </c>
      <c r="E24" s="26"/>
      <c r="F24" s="19">
        <f t="shared" si="0"/>
        <v>0</v>
      </c>
      <c r="H24" s="22">
        <v>221634</v>
      </c>
    </row>
    <row r="25" ht="13.2" customHeight="1" spans="1:8">
      <c r="A25" s="14" t="s">
        <v>108</v>
      </c>
      <c r="B25" s="15" t="s">
        <v>109</v>
      </c>
      <c r="C25" s="16" t="s">
        <v>72</v>
      </c>
      <c r="D25" s="21">
        <v>1</v>
      </c>
      <c r="E25" s="26"/>
      <c r="F25" s="19">
        <f t="shared" si="0"/>
        <v>0</v>
      </c>
      <c r="H25" s="28" t="s">
        <v>110</v>
      </c>
    </row>
    <row r="26" ht="13.9" customHeight="1" spans="1:8">
      <c r="A26" s="14" t="s">
        <v>111</v>
      </c>
      <c r="B26" s="15" t="s">
        <v>112</v>
      </c>
      <c r="C26" s="16" t="s">
        <v>72</v>
      </c>
      <c r="D26" s="21">
        <v>1</v>
      </c>
      <c r="E26" s="26"/>
      <c r="F26" s="19">
        <f t="shared" si="0"/>
        <v>0</v>
      </c>
      <c r="H26" s="28" t="s">
        <v>110</v>
      </c>
    </row>
    <row r="27" ht="13.2" customHeight="1" spans="1:8">
      <c r="A27" s="14" t="s">
        <v>113</v>
      </c>
      <c r="B27" s="15" t="s">
        <v>114</v>
      </c>
      <c r="C27" s="16" t="s">
        <v>72</v>
      </c>
      <c r="D27" s="21">
        <v>1</v>
      </c>
      <c r="E27" s="26"/>
      <c r="F27" s="19">
        <f t="shared" si="0"/>
        <v>0</v>
      </c>
      <c r="H27" s="28" t="s">
        <v>110</v>
      </c>
    </row>
    <row r="28" ht="13.2" customHeight="1" spans="1:8">
      <c r="A28" s="14" t="s">
        <v>115</v>
      </c>
      <c r="B28" s="15" t="s">
        <v>116</v>
      </c>
      <c r="C28" s="16"/>
      <c r="D28" s="17"/>
      <c r="E28" s="18"/>
      <c r="F28" s="19"/>
      <c r="H28" s="23"/>
    </row>
    <row r="29" ht="13.9" customHeight="1" spans="1:8">
      <c r="A29" s="14" t="s">
        <v>117</v>
      </c>
      <c r="B29" s="15" t="s">
        <v>118</v>
      </c>
      <c r="C29" s="16"/>
      <c r="D29" s="17"/>
      <c r="E29" s="18"/>
      <c r="F29" s="19"/>
      <c r="H29" s="23"/>
    </row>
    <row r="30" ht="13.2" customHeight="1" spans="1:8">
      <c r="A30" s="14" t="s">
        <v>119</v>
      </c>
      <c r="B30" s="15" t="s">
        <v>120</v>
      </c>
      <c r="C30" s="16" t="s">
        <v>121</v>
      </c>
      <c r="D30" s="21">
        <v>9000</v>
      </c>
      <c r="E30" s="26"/>
      <c r="F30" s="19">
        <f t="shared" si="0"/>
        <v>0</v>
      </c>
      <c r="H30" s="22">
        <v>400</v>
      </c>
    </row>
    <row r="31" ht="13.9" customHeight="1" spans="1:8">
      <c r="A31" s="14" t="s">
        <v>122</v>
      </c>
      <c r="B31" s="15" t="s">
        <v>123</v>
      </c>
      <c r="C31" s="16"/>
      <c r="D31" s="17"/>
      <c r="E31" s="18"/>
      <c r="F31" s="19"/>
      <c r="H31" s="23"/>
    </row>
    <row r="32" ht="13.2" customHeight="1" spans="1:8">
      <c r="A32" s="14" t="s">
        <v>124</v>
      </c>
      <c r="B32" s="15" t="s">
        <v>123</v>
      </c>
      <c r="C32" s="16"/>
      <c r="D32" s="17"/>
      <c r="E32" s="18"/>
      <c r="F32" s="19"/>
      <c r="H32" s="23"/>
    </row>
    <row r="33" ht="13.2" customHeight="1" spans="1:8">
      <c r="A33" s="14" t="s">
        <v>125</v>
      </c>
      <c r="B33" s="15" t="s">
        <v>123</v>
      </c>
      <c r="C33" s="16" t="s">
        <v>72</v>
      </c>
      <c r="D33" s="21">
        <v>1</v>
      </c>
      <c r="E33" s="26"/>
      <c r="F33" s="19">
        <f t="shared" si="0"/>
        <v>0</v>
      </c>
      <c r="H33" s="22">
        <v>6402920</v>
      </c>
    </row>
    <row r="34" ht="13.9" customHeight="1" spans="1:8">
      <c r="A34" s="14" t="s">
        <v>126</v>
      </c>
      <c r="B34" s="15" t="s">
        <v>127</v>
      </c>
      <c r="C34" s="16" t="s">
        <v>72</v>
      </c>
      <c r="D34" s="21">
        <v>1</v>
      </c>
      <c r="E34" s="26"/>
      <c r="F34" s="19">
        <f t="shared" si="0"/>
        <v>0</v>
      </c>
      <c r="H34" s="22">
        <v>289537</v>
      </c>
    </row>
    <row r="35" ht="13.2" customHeight="1" spans="1:6">
      <c r="A35" s="14"/>
      <c r="B35" s="15"/>
      <c r="C35" s="16"/>
      <c r="D35" s="17"/>
      <c r="E35" s="17"/>
      <c r="F35" s="19"/>
    </row>
    <row r="36" ht="13.2" customHeight="1" spans="1:6">
      <c r="A36" s="14"/>
      <c r="B36" s="15"/>
      <c r="C36" s="16"/>
      <c r="D36" s="17"/>
      <c r="E36" s="17"/>
      <c r="F36" s="19"/>
    </row>
    <row r="37" ht="13.9" customHeight="1" spans="1:6">
      <c r="A37" s="14"/>
      <c r="B37" s="15"/>
      <c r="C37" s="16"/>
      <c r="D37" s="17"/>
      <c r="E37" s="17"/>
      <c r="F37" s="19"/>
    </row>
    <row r="38" ht="13.2" customHeight="1" spans="1:6">
      <c r="A38" s="14"/>
      <c r="B38" s="15"/>
      <c r="C38" s="16"/>
      <c r="D38" s="17"/>
      <c r="E38" s="17"/>
      <c r="F38" s="19"/>
    </row>
    <row r="39" ht="13.9" customHeight="1" spans="1:6">
      <c r="A39" s="14"/>
      <c r="B39" s="15"/>
      <c r="C39" s="16"/>
      <c r="D39" s="17"/>
      <c r="E39" s="17"/>
      <c r="F39" s="19"/>
    </row>
    <row r="40" ht="13.2" customHeight="1" spans="1:6">
      <c r="A40" s="14"/>
      <c r="B40" s="15"/>
      <c r="C40" s="16"/>
      <c r="D40" s="17"/>
      <c r="E40" s="17"/>
      <c r="F40" s="19"/>
    </row>
    <row r="41" ht="13.2" customHeight="1" spans="1:6">
      <c r="A41" s="14"/>
      <c r="B41" s="15"/>
      <c r="C41" s="16"/>
      <c r="D41" s="17"/>
      <c r="E41" s="17"/>
      <c r="F41" s="19"/>
    </row>
    <row r="42" ht="13.9" customHeight="1" spans="1:6">
      <c r="A42" s="14"/>
      <c r="B42" s="15"/>
      <c r="C42" s="16"/>
      <c r="D42" s="17"/>
      <c r="E42" s="17"/>
      <c r="F42" s="19"/>
    </row>
    <row r="43" ht="13.2" customHeight="1" spans="1:6">
      <c r="A43" s="14"/>
      <c r="B43" s="15"/>
      <c r="C43" s="16"/>
      <c r="D43" s="17"/>
      <c r="E43" s="17"/>
      <c r="F43" s="19"/>
    </row>
    <row r="44" ht="13.2" customHeight="1" spans="1:6">
      <c r="A44" s="14"/>
      <c r="B44" s="15"/>
      <c r="C44" s="16"/>
      <c r="D44" s="17"/>
      <c r="E44" s="17"/>
      <c r="F44" s="19"/>
    </row>
    <row r="45" ht="13.9" customHeight="1" spans="1:6">
      <c r="A45" s="14"/>
      <c r="B45" s="15"/>
      <c r="C45" s="16"/>
      <c r="D45" s="17"/>
      <c r="E45" s="17"/>
      <c r="F45" s="19"/>
    </row>
    <row r="46" ht="13.2" customHeight="1" spans="1:6">
      <c r="A46" s="14"/>
      <c r="B46" s="15"/>
      <c r="C46" s="16"/>
      <c r="D46" s="17"/>
      <c r="E46" s="17"/>
      <c r="F46" s="19"/>
    </row>
    <row r="47" ht="13.9" customHeight="1" spans="1:6">
      <c r="A47" s="14"/>
      <c r="B47" s="15"/>
      <c r="C47" s="16"/>
      <c r="D47" s="17"/>
      <c r="E47" s="17"/>
      <c r="F47" s="19"/>
    </row>
    <row r="48" ht="13.2" customHeight="1" spans="1:6">
      <c r="A48" s="14"/>
      <c r="B48" s="15"/>
      <c r="C48" s="16"/>
      <c r="D48" s="17"/>
      <c r="E48" s="17"/>
      <c r="F48" s="19"/>
    </row>
    <row r="49" ht="13.2" customHeight="1" spans="1:6">
      <c r="A49" s="14"/>
      <c r="B49" s="15"/>
      <c r="C49" s="16"/>
      <c r="D49" s="17"/>
      <c r="E49" s="17"/>
      <c r="F49" s="19"/>
    </row>
    <row r="50" ht="27.85" customHeight="1" spans="1:6">
      <c r="A50" s="29"/>
      <c r="B50" s="30" t="s">
        <v>128</v>
      </c>
      <c r="C50" s="31">
        <f>SUM(F8:F34)</f>
        <v>211407</v>
      </c>
      <c r="D50" s="32"/>
      <c r="E50" s="32"/>
      <c r="F50" s="33"/>
    </row>
    <row r="51" ht="16.1" customHeight="1" spans="1:6">
      <c r="A51" s="34" t="s">
        <v>11</v>
      </c>
      <c r="B51" s="35"/>
      <c r="C51" s="35"/>
      <c r="D51" s="35"/>
      <c r="E51" s="35"/>
      <c r="F51" s="35"/>
    </row>
    <row r="52" ht="8.8" customHeight="1"/>
    <row r="53" ht="32.95" customHeight="1" spans="1:6">
      <c r="A53" s="3" t="s">
        <v>52</v>
      </c>
      <c r="B53" s="3"/>
      <c r="C53" s="3"/>
      <c r="D53" s="3"/>
      <c r="E53" s="3"/>
      <c r="F53" s="3"/>
    </row>
    <row r="54" ht="13.9" customHeight="1" spans="1:6">
      <c r="A54" s="4" t="s">
        <v>53</v>
      </c>
      <c r="B54" s="4"/>
      <c r="C54" s="4" t="s">
        <v>54</v>
      </c>
      <c r="D54" s="4"/>
      <c r="E54" s="4"/>
      <c r="F54" s="4"/>
    </row>
    <row r="55" ht="13.9" customHeight="1" spans="1:6">
      <c r="A55" s="4" t="s">
        <v>55</v>
      </c>
      <c r="B55" s="4"/>
      <c r="C55" s="5" t="s">
        <v>129</v>
      </c>
      <c r="D55" s="5" t="s">
        <v>57</v>
      </c>
      <c r="E55" s="6" t="s">
        <v>58</v>
      </c>
      <c r="F55" s="6"/>
    </row>
    <row r="56" ht="20.5" customHeight="1" spans="1:6">
      <c r="A56" s="7" t="s">
        <v>130</v>
      </c>
      <c r="B56" s="8"/>
      <c r="C56" s="8"/>
      <c r="D56" s="8"/>
      <c r="E56" s="8"/>
      <c r="F56" s="9"/>
    </row>
    <row r="57" ht="21.25" customHeight="1" spans="1:8">
      <c r="A57" s="10" t="s">
        <v>60</v>
      </c>
      <c r="B57" s="11" t="s">
        <v>61</v>
      </c>
      <c r="C57" s="11" t="s">
        <v>62</v>
      </c>
      <c r="D57" s="11" t="s">
        <v>63</v>
      </c>
      <c r="E57" s="11" t="s">
        <v>64</v>
      </c>
      <c r="F57" s="12" t="s">
        <v>65</v>
      </c>
      <c r="H57" s="13" t="s">
        <v>66</v>
      </c>
    </row>
    <row r="58" ht="13.2" customHeight="1" spans="1:8">
      <c r="A58" s="14" t="s">
        <v>131</v>
      </c>
      <c r="B58" s="15" t="s">
        <v>132</v>
      </c>
      <c r="C58" s="16"/>
      <c r="D58" s="17"/>
      <c r="E58" s="17"/>
      <c r="F58" s="19"/>
      <c r="H58" s="20"/>
    </row>
    <row r="59" ht="13.9" customHeight="1" spans="1:8">
      <c r="A59" s="14" t="s">
        <v>133</v>
      </c>
      <c r="B59" s="15" t="s">
        <v>134</v>
      </c>
      <c r="C59" s="16"/>
      <c r="D59" s="17"/>
      <c r="E59" s="17"/>
      <c r="F59" s="19"/>
      <c r="H59" s="20"/>
    </row>
    <row r="60" ht="13.2" customHeight="1" spans="1:8">
      <c r="A60" s="14" t="s">
        <v>135</v>
      </c>
      <c r="B60" s="15" t="s">
        <v>136</v>
      </c>
      <c r="C60" s="16" t="s">
        <v>137</v>
      </c>
      <c r="D60" s="21">
        <v>47890.57</v>
      </c>
      <c r="E60" s="26"/>
      <c r="F60" s="19">
        <f>ROUND(D60*E60,0)</f>
        <v>0</v>
      </c>
      <c r="H60" s="22">
        <v>18.91</v>
      </c>
    </row>
    <row r="61" ht="13.2" customHeight="1" spans="1:8">
      <c r="A61" s="14" t="s">
        <v>138</v>
      </c>
      <c r="B61" s="15" t="s">
        <v>139</v>
      </c>
      <c r="C61" s="16" t="s">
        <v>140</v>
      </c>
      <c r="D61" s="21">
        <v>1099</v>
      </c>
      <c r="E61" s="26"/>
      <c r="F61" s="19">
        <f t="shared" ref="F61:F102" si="1">ROUND(D61*E61,0)</f>
        <v>0</v>
      </c>
      <c r="H61" s="22">
        <v>37.57</v>
      </c>
    </row>
    <row r="62" ht="13.9" customHeight="1" spans="1:8">
      <c r="A62" s="14" t="s">
        <v>141</v>
      </c>
      <c r="B62" s="15" t="s">
        <v>142</v>
      </c>
      <c r="C62" s="16"/>
      <c r="D62" s="17"/>
      <c r="E62" s="26"/>
      <c r="F62" s="19"/>
      <c r="H62" s="23"/>
    </row>
    <row r="63" ht="13.2" customHeight="1" spans="1:8">
      <c r="A63" s="14" t="s">
        <v>143</v>
      </c>
      <c r="B63" s="15" t="s">
        <v>144</v>
      </c>
      <c r="C63" s="16"/>
      <c r="D63" s="17"/>
      <c r="E63" s="26"/>
      <c r="F63" s="19"/>
      <c r="H63" s="23"/>
    </row>
    <row r="64" ht="13.9" customHeight="1" spans="1:8">
      <c r="A64" s="14" t="s">
        <v>145</v>
      </c>
      <c r="B64" s="15" t="s">
        <v>146</v>
      </c>
      <c r="C64" s="16" t="s">
        <v>137</v>
      </c>
      <c r="D64" s="21">
        <v>96.69</v>
      </c>
      <c r="E64" s="26"/>
      <c r="F64" s="19">
        <f t="shared" si="1"/>
        <v>0</v>
      </c>
      <c r="H64" s="22">
        <v>18.92</v>
      </c>
    </row>
    <row r="65" ht="13.2" customHeight="1" spans="1:8">
      <c r="A65" s="14" t="s">
        <v>147</v>
      </c>
      <c r="B65" s="15" t="s">
        <v>148</v>
      </c>
      <c r="C65" s="16"/>
      <c r="D65" s="17"/>
      <c r="E65" s="26"/>
      <c r="F65" s="19"/>
      <c r="H65" s="23"/>
    </row>
    <row r="66" ht="13.2" customHeight="1" spans="1:8">
      <c r="A66" s="14" t="s">
        <v>149</v>
      </c>
      <c r="B66" s="15" t="s">
        <v>150</v>
      </c>
      <c r="C66" s="16" t="s">
        <v>137</v>
      </c>
      <c r="D66" s="21">
        <v>96.69</v>
      </c>
      <c r="E66" s="26"/>
      <c r="F66" s="19">
        <f t="shared" si="1"/>
        <v>0</v>
      </c>
      <c r="H66" s="22">
        <v>25.55</v>
      </c>
    </row>
    <row r="67" ht="13.9" customHeight="1" spans="1:8">
      <c r="A67" s="14" t="s">
        <v>151</v>
      </c>
      <c r="B67" s="15" t="s">
        <v>152</v>
      </c>
      <c r="C67" s="16"/>
      <c r="D67" s="17"/>
      <c r="E67" s="26"/>
      <c r="F67" s="19"/>
      <c r="H67" s="23"/>
    </row>
    <row r="68" ht="13.2" customHeight="1" spans="1:8">
      <c r="A68" s="14" t="s">
        <v>153</v>
      </c>
      <c r="B68" s="15" t="s">
        <v>154</v>
      </c>
      <c r="C68" s="16" t="s">
        <v>155</v>
      </c>
      <c r="D68" s="21">
        <v>99.3</v>
      </c>
      <c r="E68" s="26"/>
      <c r="F68" s="19">
        <f t="shared" si="1"/>
        <v>0</v>
      </c>
      <c r="H68" s="22">
        <v>179.03</v>
      </c>
    </row>
    <row r="69" ht="13.2" customHeight="1" spans="1:8">
      <c r="A69" s="14" t="s">
        <v>156</v>
      </c>
      <c r="B69" s="15" t="s">
        <v>157</v>
      </c>
      <c r="C69" s="16"/>
      <c r="D69" s="17"/>
      <c r="E69" s="26"/>
      <c r="F69" s="19"/>
      <c r="H69" s="23"/>
    </row>
    <row r="70" ht="13.9" customHeight="1" spans="1:8">
      <c r="A70" s="14" t="s">
        <v>158</v>
      </c>
      <c r="B70" s="15" t="s">
        <v>159</v>
      </c>
      <c r="C70" s="16"/>
      <c r="D70" s="17"/>
      <c r="E70" s="26"/>
      <c r="F70" s="19"/>
      <c r="H70" s="23"/>
    </row>
    <row r="71" ht="13.2" customHeight="1" spans="1:8">
      <c r="A71" s="14" t="s">
        <v>160</v>
      </c>
      <c r="B71" s="15" t="s">
        <v>161</v>
      </c>
      <c r="C71" s="16"/>
      <c r="D71" s="17"/>
      <c r="E71" s="26"/>
      <c r="F71" s="19"/>
      <c r="H71" s="23"/>
    </row>
    <row r="72" ht="13.9" customHeight="1" spans="1:8">
      <c r="A72" s="14" t="s">
        <v>162</v>
      </c>
      <c r="B72" s="15" t="s">
        <v>163</v>
      </c>
      <c r="C72" s="16" t="s">
        <v>155</v>
      </c>
      <c r="D72" s="21">
        <v>421367.491</v>
      </c>
      <c r="E72" s="26"/>
      <c r="F72" s="19">
        <f t="shared" si="1"/>
        <v>0</v>
      </c>
      <c r="H72" s="22">
        <v>58.25</v>
      </c>
    </row>
    <row r="73" ht="13.2" customHeight="1" spans="1:8">
      <c r="A73" s="14" t="s">
        <v>164</v>
      </c>
      <c r="B73" s="15" t="s">
        <v>165</v>
      </c>
      <c r="C73" s="16" t="s">
        <v>155</v>
      </c>
      <c r="D73" s="21">
        <v>474636.629</v>
      </c>
      <c r="E73" s="26"/>
      <c r="F73" s="19">
        <f t="shared" si="1"/>
        <v>0</v>
      </c>
      <c r="H73" s="22">
        <v>8.87</v>
      </c>
    </row>
    <row r="74" ht="13.2" customHeight="1" spans="1:8">
      <c r="A74" s="14" t="s">
        <v>166</v>
      </c>
      <c r="B74" s="15" t="s">
        <v>167</v>
      </c>
      <c r="C74" s="16"/>
      <c r="D74" s="17"/>
      <c r="E74" s="26"/>
      <c r="F74" s="19"/>
      <c r="H74" s="23"/>
    </row>
    <row r="75" ht="13.9" customHeight="1" spans="1:8">
      <c r="A75" s="14" t="s">
        <v>168</v>
      </c>
      <c r="B75" s="15" t="s">
        <v>169</v>
      </c>
      <c r="C75" s="16"/>
      <c r="D75" s="17"/>
      <c r="E75" s="26"/>
      <c r="F75" s="19"/>
      <c r="H75" s="23"/>
    </row>
    <row r="76" ht="13.2" customHeight="1" spans="1:8">
      <c r="A76" s="14" t="s">
        <v>170</v>
      </c>
      <c r="B76" s="15" t="s">
        <v>169</v>
      </c>
      <c r="C76" s="16" t="s">
        <v>155</v>
      </c>
      <c r="D76" s="21">
        <v>26167.6</v>
      </c>
      <c r="E76" s="26"/>
      <c r="F76" s="19">
        <f t="shared" si="1"/>
        <v>0</v>
      </c>
      <c r="H76" s="22">
        <v>54.57</v>
      </c>
    </row>
    <row r="77" ht="13.2" customHeight="1" spans="1:8">
      <c r="A77" s="14" t="s">
        <v>171</v>
      </c>
      <c r="B77" s="15" t="s">
        <v>172</v>
      </c>
      <c r="C77" s="16"/>
      <c r="D77" s="17"/>
      <c r="E77" s="26"/>
      <c r="F77" s="19"/>
      <c r="H77" s="23"/>
    </row>
    <row r="78" ht="13.9" customHeight="1" spans="1:8">
      <c r="A78" s="14" t="s">
        <v>173</v>
      </c>
      <c r="B78" s="15" t="s">
        <v>172</v>
      </c>
      <c r="C78" s="16" t="s">
        <v>155</v>
      </c>
      <c r="D78" s="21">
        <v>20934</v>
      </c>
      <c r="E78" s="26"/>
      <c r="F78" s="19">
        <f t="shared" si="1"/>
        <v>0</v>
      </c>
      <c r="H78" s="22">
        <v>37.6</v>
      </c>
    </row>
    <row r="79" ht="13.2" customHeight="1" spans="1:8">
      <c r="A79" s="14" t="s">
        <v>174</v>
      </c>
      <c r="B79" s="15" t="s">
        <v>175</v>
      </c>
      <c r="C79" s="16" t="s">
        <v>155</v>
      </c>
      <c r="D79" s="21">
        <v>45808.4</v>
      </c>
      <c r="E79" s="26"/>
      <c r="F79" s="19">
        <f t="shared" si="1"/>
        <v>0</v>
      </c>
      <c r="H79" s="22">
        <v>58.03</v>
      </c>
    </row>
    <row r="80" ht="13.2" customHeight="1" spans="1:8">
      <c r="A80" s="14" t="s">
        <v>176</v>
      </c>
      <c r="B80" s="15" t="s">
        <v>177</v>
      </c>
      <c r="C80" s="16" t="s">
        <v>155</v>
      </c>
      <c r="D80" s="21">
        <v>129.9</v>
      </c>
      <c r="E80" s="26"/>
      <c r="F80" s="19">
        <f t="shared" si="1"/>
        <v>0</v>
      </c>
      <c r="H80" s="22">
        <v>147.87</v>
      </c>
    </row>
    <row r="81" ht="13.9" customHeight="1" spans="1:8">
      <c r="A81" s="14" t="s">
        <v>178</v>
      </c>
      <c r="B81" s="15" t="s">
        <v>179</v>
      </c>
      <c r="C81" s="16"/>
      <c r="D81" s="17"/>
      <c r="E81" s="26"/>
      <c r="F81" s="19"/>
      <c r="H81" s="23"/>
    </row>
    <row r="82" ht="13.2" customHeight="1" spans="1:8">
      <c r="A82" s="14" t="s">
        <v>180</v>
      </c>
      <c r="B82" s="15" t="s">
        <v>161</v>
      </c>
      <c r="C82" s="16"/>
      <c r="D82" s="17"/>
      <c r="E82" s="26"/>
      <c r="F82" s="19"/>
      <c r="H82" s="23"/>
    </row>
    <row r="83" ht="13.9" customHeight="1" spans="1:8">
      <c r="A83" s="14" t="s">
        <v>181</v>
      </c>
      <c r="B83" s="15" t="s">
        <v>163</v>
      </c>
      <c r="C83" s="16" t="s">
        <v>155</v>
      </c>
      <c r="D83" s="21">
        <v>6922.544</v>
      </c>
      <c r="E83" s="26"/>
      <c r="F83" s="19">
        <f t="shared" si="1"/>
        <v>0</v>
      </c>
      <c r="H83" s="22">
        <v>57.91</v>
      </c>
    </row>
    <row r="84" ht="13.2" customHeight="1" spans="1:8">
      <c r="A84" s="14" t="s">
        <v>182</v>
      </c>
      <c r="B84" s="15" t="s">
        <v>165</v>
      </c>
      <c r="C84" s="16" t="s">
        <v>155</v>
      </c>
      <c r="D84" s="21">
        <v>3204.616</v>
      </c>
      <c r="E84" s="26"/>
      <c r="F84" s="19">
        <f t="shared" si="1"/>
        <v>0</v>
      </c>
      <c r="H84" s="22">
        <v>10.01</v>
      </c>
    </row>
    <row r="85" ht="13.2" customHeight="1" spans="1:8">
      <c r="A85" s="14" t="s">
        <v>183</v>
      </c>
      <c r="B85" s="15" t="s">
        <v>184</v>
      </c>
      <c r="C85" s="16"/>
      <c r="D85" s="17"/>
      <c r="E85" s="26"/>
      <c r="F85" s="19"/>
      <c r="H85" s="23"/>
    </row>
    <row r="86" ht="13.9" customHeight="1" spans="1:8">
      <c r="A86" s="14" t="s">
        <v>185</v>
      </c>
      <c r="B86" s="15" t="s">
        <v>186</v>
      </c>
      <c r="C86" s="16" t="s">
        <v>155</v>
      </c>
      <c r="D86" s="21">
        <v>22296.448</v>
      </c>
      <c r="E86" s="26"/>
      <c r="F86" s="19">
        <f t="shared" si="1"/>
        <v>0</v>
      </c>
      <c r="H86" s="22">
        <v>74.36</v>
      </c>
    </row>
    <row r="87" ht="13.2" customHeight="1" spans="1:8">
      <c r="A87" s="14" t="s">
        <v>187</v>
      </c>
      <c r="B87" s="15" t="s">
        <v>188</v>
      </c>
      <c r="C87" s="16" t="s">
        <v>155</v>
      </c>
      <c r="D87" s="21">
        <v>2360.252</v>
      </c>
      <c r="E87" s="26"/>
      <c r="F87" s="19">
        <f t="shared" si="1"/>
        <v>0</v>
      </c>
      <c r="H87" s="22">
        <v>19.31</v>
      </c>
    </row>
    <row r="88" ht="13.2" customHeight="1" spans="1:8">
      <c r="A88" s="14" t="s">
        <v>189</v>
      </c>
      <c r="B88" s="15" t="s">
        <v>190</v>
      </c>
      <c r="C88" s="16"/>
      <c r="D88" s="17"/>
      <c r="E88" s="26"/>
      <c r="F88" s="19"/>
      <c r="H88" s="23"/>
    </row>
    <row r="89" ht="13.9" customHeight="1" spans="1:8">
      <c r="A89" s="14" t="s">
        <v>191</v>
      </c>
      <c r="B89" s="15" t="s">
        <v>192</v>
      </c>
      <c r="C89" s="16"/>
      <c r="D89" s="17"/>
      <c r="E89" s="26"/>
      <c r="F89" s="19"/>
      <c r="H89" s="23"/>
    </row>
    <row r="90" ht="13.2" customHeight="1" spans="1:8">
      <c r="A90" s="14" t="s">
        <v>193</v>
      </c>
      <c r="B90" s="15" t="s">
        <v>194</v>
      </c>
      <c r="C90" s="16" t="s">
        <v>155</v>
      </c>
      <c r="D90" s="21">
        <v>359973.95</v>
      </c>
      <c r="E90" s="26"/>
      <c r="F90" s="19">
        <f t="shared" si="1"/>
        <v>0</v>
      </c>
      <c r="H90" s="22">
        <v>6.3</v>
      </c>
    </row>
    <row r="91" ht="13.9" customHeight="1" spans="1:8">
      <c r="A91" s="14" t="s">
        <v>195</v>
      </c>
      <c r="B91" s="15" t="s">
        <v>196</v>
      </c>
      <c r="C91" s="16"/>
      <c r="D91" s="17"/>
      <c r="E91" s="26"/>
      <c r="F91" s="19"/>
      <c r="H91" s="23"/>
    </row>
    <row r="92" ht="13.2" customHeight="1" spans="1:8">
      <c r="A92" s="14" t="s">
        <v>197</v>
      </c>
      <c r="B92" s="15" t="s">
        <v>198</v>
      </c>
      <c r="C92" s="16" t="s">
        <v>155</v>
      </c>
      <c r="D92" s="21">
        <v>18327.88</v>
      </c>
      <c r="E92" s="26"/>
      <c r="F92" s="19">
        <f t="shared" si="1"/>
        <v>0</v>
      </c>
      <c r="H92" s="22">
        <v>60.33</v>
      </c>
    </row>
    <row r="93" ht="13.2" customHeight="1" spans="1:8">
      <c r="A93" s="14" t="s">
        <v>199</v>
      </c>
      <c r="B93" s="15" t="s">
        <v>200</v>
      </c>
      <c r="C93" s="16" t="s">
        <v>155</v>
      </c>
      <c r="D93" s="21">
        <v>14815.8</v>
      </c>
      <c r="E93" s="26"/>
      <c r="F93" s="19">
        <f t="shared" si="1"/>
        <v>0</v>
      </c>
      <c r="H93" s="22">
        <v>24.45</v>
      </c>
    </row>
    <row r="94" ht="13.9" customHeight="1" spans="1:8">
      <c r="A94" s="14" t="s">
        <v>201</v>
      </c>
      <c r="B94" s="15" t="s">
        <v>202</v>
      </c>
      <c r="C94" s="16" t="s">
        <v>155</v>
      </c>
      <c r="D94" s="21">
        <v>1572.8</v>
      </c>
      <c r="E94" s="26"/>
      <c r="F94" s="19">
        <f t="shared" si="1"/>
        <v>0</v>
      </c>
      <c r="H94" s="22">
        <v>37.11</v>
      </c>
    </row>
    <row r="95" ht="13.2" customHeight="1" spans="1:8">
      <c r="A95" s="14" t="s">
        <v>203</v>
      </c>
      <c r="B95" s="15" t="s">
        <v>204</v>
      </c>
      <c r="C95" s="16" t="s">
        <v>155</v>
      </c>
      <c r="D95" s="21">
        <v>2.7</v>
      </c>
      <c r="E95" s="26"/>
      <c r="F95" s="19">
        <f t="shared" si="1"/>
        <v>0</v>
      </c>
      <c r="H95" s="22">
        <v>152.96</v>
      </c>
    </row>
    <row r="96" ht="13.2" customHeight="1" spans="1:8">
      <c r="A96" s="14" t="s">
        <v>205</v>
      </c>
      <c r="B96" s="15" t="s">
        <v>206</v>
      </c>
      <c r="C96" s="16" t="s">
        <v>155</v>
      </c>
      <c r="D96" s="21">
        <v>2051.6</v>
      </c>
      <c r="E96" s="26"/>
      <c r="F96" s="19">
        <f t="shared" si="1"/>
        <v>0</v>
      </c>
      <c r="H96" s="22">
        <v>192.42</v>
      </c>
    </row>
    <row r="97" ht="13.9" customHeight="1" spans="1:8">
      <c r="A97" s="14" t="s">
        <v>207</v>
      </c>
      <c r="B97" s="15" t="s">
        <v>208</v>
      </c>
      <c r="C97" s="16" t="s">
        <v>155</v>
      </c>
      <c r="D97" s="21">
        <v>2034.7</v>
      </c>
      <c r="E97" s="26"/>
      <c r="F97" s="19">
        <f t="shared" si="1"/>
        <v>0</v>
      </c>
      <c r="H97" s="22">
        <v>12.45</v>
      </c>
    </row>
    <row r="98" ht="13.2" customHeight="1" spans="1:8">
      <c r="A98" s="14" t="s">
        <v>209</v>
      </c>
      <c r="B98" s="15" t="s">
        <v>210</v>
      </c>
      <c r="C98" s="16" t="s">
        <v>155</v>
      </c>
      <c r="D98" s="21">
        <v>11870.5</v>
      </c>
      <c r="E98" s="26"/>
      <c r="F98" s="19">
        <f t="shared" si="1"/>
        <v>0</v>
      </c>
      <c r="H98" s="22">
        <v>26.07</v>
      </c>
    </row>
    <row r="99" ht="13.9" customHeight="1" spans="1:8">
      <c r="A99" s="14" t="s">
        <v>211</v>
      </c>
      <c r="B99" s="15" t="s">
        <v>212</v>
      </c>
      <c r="C99" s="16" t="s">
        <v>155</v>
      </c>
      <c r="D99" s="21">
        <v>63644.3</v>
      </c>
      <c r="E99" s="26"/>
      <c r="F99" s="19">
        <f t="shared" si="1"/>
        <v>0</v>
      </c>
      <c r="H99" s="22">
        <v>24.45</v>
      </c>
    </row>
    <row r="100" ht="13.2" customHeight="1" spans="1:8">
      <c r="A100" s="14" t="s">
        <v>213</v>
      </c>
      <c r="B100" s="15" t="s">
        <v>214</v>
      </c>
      <c r="C100" s="16" t="s">
        <v>155</v>
      </c>
      <c r="D100" s="21">
        <v>18852</v>
      </c>
      <c r="E100" s="26"/>
      <c r="F100" s="19">
        <f t="shared" si="1"/>
        <v>0</v>
      </c>
      <c r="H100" s="22">
        <v>7.45</v>
      </c>
    </row>
    <row r="101" ht="13.2" customHeight="1" spans="1:8">
      <c r="A101" s="14" t="s">
        <v>215</v>
      </c>
      <c r="B101" s="15" t="s">
        <v>216</v>
      </c>
      <c r="C101" s="16"/>
      <c r="D101" s="17"/>
      <c r="E101" s="26"/>
      <c r="F101" s="19"/>
      <c r="H101" s="23"/>
    </row>
    <row r="102" ht="13.9" customHeight="1" spans="1:8">
      <c r="A102" s="14" t="s">
        <v>217</v>
      </c>
      <c r="B102" s="15" t="s">
        <v>194</v>
      </c>
      <c r="C102" s="16" t="s">
        <v>155</v>
      </c>
      <c r="D102" s="21">
        <v>2640</v>
      </c>
      <c r="E102" s="26"/>
      <c r="F102" s="19">
        <f t="shared" si="1"/>
        <v>0</v>
      </c>
      <c r="H102" s="22">
        <v>5.76</v>
      </c>
    </row>
    <row r="103" ht="13.2" customHeight="1" spans="1:6">
      <c r="A103" s="36" t="s">
        <v>218</v>
      </c>
      <c r="B103" s="37" t="s">
        <v>219</v>
      </c>
      <c r="C103" s="38"/>
      <c r="D103" s="39"/>
      <c r="E103" s="39"/>
      <c r="F103" s="40"/>
    </row>
    <row r="104" ht="16.1" customHeight="1" spans="1:6">
      <c r="A104" s="34" t="s">
        <v>11</v>
      </c>
      <c r="B104" s="35"/>
      <c r="C104" s="35"/>
      <c r="D104" s="35"/>
      <c r="E104" s="35"/>
      <c r="F104" s="35"/>
    </row>
    <row r="105" ht="9.5" customHeight="1"/>
    <row r="106" ht="32.95" customHeight="1" spans="1:6">
      <c r="A106" s="3" t="s">
        <v>52</v>
      </c>
      <c r="B106" s="3"/>
      <c r="C106" s="3"/>
      <c r="D106" s="3"/>
      <c r="E106" s="3"/>
      <c r="F106" s="3"/>
    </row>
    <row r="107" ht="13.9" customHeight="1" spans="1:6">
      <c r="A107" s="4" t="s">
        <v>53</v>
      </c>
      <c r="B107" s="4"/>
      <c r="C107" s="4" t="s">
        <v>54</v>
      </c>
      <c r="D107" s="4"/>
      <c r="E107" s="4"/>
      <c r="F107" s="4"/>
    </row>
    <row r="108" ht="13.9" customHeight="1" spans="1:6">
      <c r="A108" s="4" t="s">
        <v>55</v>
      </c>
      <c r="B108" s="4"/>
      <c r="C108" s="5" t="s">
        <v>220</v>
      </c>
      <c r="D108" s="5" t="s">
        <v>57</v>
      </c>
      <c r="E108" s="6" t="s">
        <v>58</v>
      </c>
      <c r="F108" s="6"/>
    </row>
    <row r="109" ht="20.5" customHeight="1" spans="1:6">
      <c r="A109" s="7" t="s">
        <v>130</v>
      </c>
      <c r="B109" s="8"/>
      <c r="C109" s="8"/>
      <c r="D109" s="8"/>
      <c r="E109" s="8"/>
      <c r="F109" s="9"/>
    </row>
    <row r="110" ht="21.25" customHeight="1" spans="1:8">
      <c r="A110" s="10" t="s">
        <v>60</v>
      </c>
      <c r="B110" s="11" t="s">
        <v>61</v>
      </c>
      <c r="C110" s="11" t="s">
        <v>62</v>
      </c>
      <c r="D110" s="11" t="s">
        <v>63</v>
      </c>
      <c r="E110" s="11" t="s">
        <v>64</v>
      </c>
      <c r="F110" s="12" t="s">
        <v>65</v>
      </c>
      <c r="H110" s="13" t="s">
        <v>66</v>
      </c>
    </row>
    <row r="111" ht="13.2" customHeight="1" spans="1:8">
      <c r="A111" s="14" t="s">
        <v>221</v>
      </c>
      <c r="B111" s="15" t="s">
        <v>222</v>
      </c>
      <c r="C111" s="16"/>
      <c r="D111" s="17"/>
      <c r="E111" s="17"/>
      <c r="F111" s="19"/>
      <c r="H111" s="20"/>
    </row>
    <row r="112" ht="13.9" customHeight="1" spans="1:8">
      <c r="A112" s="14" t="s">
        <v>223</v>
      </c>
      <c r="B112" s="15" t="s">
        <v>224</v>
      </c>
      <c r="C112" s="16"/>
      <c r="D112" s="17"/>
      <c r="E112" s="17"/>
      <c r="F112" s="19"/>
      <c r="H112" s="20"/>
    </row>
    <row r="113" ht="13.2" customHeight="1" spans="1:8">
      <c r="A113" s="14" t="s">
        <v>225</v>
      </c>
      <c r="B113" s="15" t="s">
        <v>226</v>
      </c>
      <c r="C113" s="16" t="s">
        <v>155</v>
      </c>
      <c r="D113" s="21">
        <v>1498.2</v>
      </c>
      <c r="E113" s="26"/>
      <c r="F113" s="19">
        <f>ROUND(D113*E113,0)</f>
        <v>0</v>
      </c>
      <c r="H113" s="22">
        <v>51.44</v>
      </c>
    </row>
    <row r="114" ht="13.2" customHeight="1" spans="1:8">
      <c r="A114" s="14" t="s">
        <v>227</v>
      </c>
      <c r="B114" s="15" t="s">
        <v>228</v>
      </c>
      <c r="C114" s="16"/>
      <c r="D114" s="17"/>
      <c r="E114" s="26"/>
      <c r="F114" s="19"/>
      <c r="H114" s="23"/>
    </row>
    <row r="115" ht="13.9" customHeight="1" spans="1:8">
      <c r="A115" s="14" t="s">
        <v>229</v>
      </c>
      <c r="B115" s="15" t="s">
        <v>230</v>
      </c>
      <c r="C115" s="16" t="s">
        <v>137</v>
      </c>
      <c r="D115" s="21">
        <v>5431</v>
      </c>
      <c r="E115" s="26"/>
      <c r="F115" s="19">
        <f t="shared" ref="F114:F155" si="2">ROUND(D115*E115,0)</f>
        <v>0</v>
      </c>
      <c r="H115" s="22">
        <v>18.18</v>
      </c>
    </row>
    <row r="116" ht="13.2" customHeight="1" spans="1:8">
      <c r="A116" s="14" t="s">
        <v>231</v>
      </c>
      <c r="B116" s="15" t="s">
        <v>232</v>
      </c>
      <c r="C116" s="16"/>
      <c r="D116" s="17"/>
      <c r="E116" s="26"/>
      <c r="F116" s="19"/>
      <c r="H116" s="23"/>
    </row>
    <row r="117" ht="13.9" customHeight="1" spans="1:8">
      <c r="A117" s="14" t="s">
        <v>233</v>
      </c>
      <c r="B117" s="15" t="s">
        <v>232</v>
      </c>
      <c r="C117" s="16" t="s">
        <v>155</v>
      </c>
      <c r="D117" s="21">
        <v>10008.55</v>
      </c>
      <c r="E117" s="26"/>
      <c r="F117" s="19">
        <f t="shared" si="2"/>
        <v>0</v>
      </c>
      <c r="H117" s="22">
        <v>356.36</v>
      </c>
    </row>
    <row r="118" ht="13.2" customHeight="1" spans="1:8">
      <c r="A118" s="14" t="s">
        <v>234</v>
      </c>
      <c r="B118" s="15" t="s">
        <v>235</v>
      </c>
      <c r="C118" s="16"/>
      <c r="D118" s="17"/>
      <c r="E118" s="26"/>
      <c r="F118" s="19"/>
      <c r="H118" s="23"/>
    </row>
    <row r="119" ht="13.2" customHeight="1" spans="1:8">
      <c r="A119" s="14" t="s">
        <v>236</v>
      </c>
      <c r="B119" s="15" t="s">
        <v>237</v>
      </c>
      <c r="C119" s="16"/>
      <c r="D119" s="17"/>
      <c r="E119" s="26"/>
      <c r="F119" s="19"/>
      <c r="H119" s="23"/>
    </row>
    <row r="120" ht="13.9" customHeight="1" spans="1:8">
      <c r="A120" s="14" t="s">
        <v>238</v>
      </c>
      <c r="B120" s="15" t="s">
        <v>239</v>
      </c>
      <c r="C120" s="16" t="s">
        <v>155</v>
      </c>
      <c r="D120" s="21">
        <v>130.5</v>
      </c>
      <c r="E120" s="26"/>
      <c r="F120" s="19">
        <f t="shared" si="2"/>
        <v>0</v>
      </c>
      <c r="H120" s="22">
        <v>1682.43</v>
      </c>
    </row>
    <row r="121" ht="13.2" customHeight="1" spans="1:8">
      <c r="A121" s="14" t="s">
        <v>240</v>
      </c>
      <c r="B121" s="15" t="s">
        <v>241</v>
      </c>
      <c r="C121" s="16"/>
      <c r="D121" s="17"/>
      <c r="E121" s="26"/>
      <c r="F121" s="19"/>
      <c r="H121" s="23"/>
    </row>
    <row r="122" ht="13.2" customHeight="1" spans="1:8">
      <c r="A122" s="14" t="s">
        <v>242</v>
      </c>
      <c r="B122" s="15" t="s">
        <v>239</v>
      </c>
      <c r="C122" s="16" t="s">
        <v>155</v>
      </c>
      <c r="D122" s="21">
        <v>212.2</v>
      </c>
      <c r="E122" s="26"/>
      <c r="F122" s="19">
        <f t="shared" si="2"/>
        <v>0</v>
      </c>
      <c r="H122" s="22">
        <v>768.05</v>
      </c>
    </row>
    <row r="123" ht="13.9" customHeight="1" spans="1:8">
      <c r="A123" s="14" t="s">
        <v>243</v>
      </c>
      <c r="B123" s="15" t="s">
        <v>244</v>
      </c>
      <c r="C123" s="16" t="s">
        <v>245</v>
      </c>
      <c r="D123" s="21">
        <v>9542.5</v>
      </c>
      <c r="E123" s="26"/>
      <c r="F123" s="19">
        <f t="shared" si="2"/>
        <v>0</v>
      </c>
      <c r="H123" s="22">
        <v>6.22</v>
      </c>
    </row>
    <row r="124" ht="13.2" customHeight="1" spans="1:8">
      <c r="A124" s="14" t="s">
        <v>246</v>
      </c>
      <c r="B124" s="15" t="s">
        <v>247</v>
      </c>
      <c r="C124" s="16" t="s">
        <v>245</v>
      </c>
      <c r="D124" s="21">
        <v>24791.4</v>
      </c>
      <c r="E124" s="26"/>
      <c r="F124" s="19">
        <f t="shared" si="2"/>
        <v>0</v>
      </c>
      <c r="H124" s="22">
        <v>5.74</v>
      </c>
    </row>
    <row r="125" ht="13.9" customHeight="1" spans="1:8">
      <c r="A125" s="14" t="s">
        <v>248</v>
      </c>
      <c r="B125" s="15" t="s">
        <v>249</v>
      </c>
      <c r="C125" s="16" t="s">
        <v>245</v>
      </c>
      <c r="D125" s="21">
        <v>7258.8</v>
      </c>
      <c r="E125" s="26"/>
      <c r="F125" s="19">
        <f t="shared" si="2"/>
        <v>0</v>
      </c>
      <c r="H125" s="22">
        <v>9.57</v>
      </c>
    </row>
    <row r="126" ht="13.2" customHeight="1" spans="1:8">
      <c r="A126" s="14" t="s">
        <v>250</v>
      </c>
      <c r="B126" s="15" t="s">
        <v>251</v>
      </c>
      <c r="C126" s="16" t="s">
        <v>245</v>
      </c>
      <c r="D126" s="21">
        <v>5735.3</v>
      </c>
      <c r="E126" s="26"/>
      <c r="F126" s="19">
        <f t="shared" si="2"/>
        <v>0</v>
      </c>
      <c r="H126" s="22">
        <v>6.29</v>
      </c>
    </row>
    <row r="127" ht="13.2" customHeight="1" spans="1:8">
      <c r="A127" s="14" t="s">
        <v>252</v>
      </c>
      <c r="B127" s="15" t="s">
        <v>253</v>
      </c>
      <c r="C127" s="16"/>
      <c r="D127" s="17"/>
      <c r="E127" s="26"/>
      <c r="F127" s="19"/>
      <c r="H127" s="23"/>
    </row>
    <row r="128" ht="13.9" customHeight="1" spans="1:8">
      <c r="A128" s="14" t="s">
        <v>254</v>
      </c>
      <c r="B128" s="15" t="s">
        <v>255</v>
      </c>
      <c r="C128" s="16"/>
      <c r="D128" s="17"/>
      <c r="E128" s="26"/>
      <c r="F128" s="19"/>
      <c r="H128" s="23"/>
    </row>
    <row r="129" ht="13.2" customHeight="1" spans="1:8">
      <c r="A129" s="14" t="s">
        <v>256</v>
      </c>
      <c r="B129" s="15" t="s">
        <v>257</v>
      </c>
      <c r="C129" s="16" t="s">
        <v>121</v>
      </c>
      <c r="D129" s="21">
        <v>2358</v>
      </c>
      <c r="E129" s="26"/>
      <c r="F129" s="19">
        <f t="shared" si="2"/>
        <v>0</v>
      </c>
      <c r="H129" s="22">
        <v>52.27</v>
      </c>
    </row>
    <row r="130" ht="13.2" customHeight="1" spans="1:8">
      <c r="A130" s="14" t="s">
        <v>258</v>
      </c>
      <c r="B130" s="15" t="s">
        <v>259</v>
      </c>
      <c r="C130" s="16" t="s">
        <v>260</v>
      </c>
      <c r="D130" s="21">
        <v>1407174</v>
      </c>
      <c r="E130" s="26"/>
      <c r="F130" s="19">
        <f t="shared" si="2"/>
        <v>0</v>
      </c>
      <c r="H130" s="22">
        <v>0.17</v>
      </c>
    </row>
    <row r="131" ht="13.9" customHeight="1" spans="1:8">
      <c r="A131" s="14" t="s">
        <v>261</v>
      </c>
      <c r="B131" s="15" t="s">
        <v>262</v>
      </c>
      <c r="C131" s="16"/>
      <c r="D131" s="17"/>
      <c r="E131" s="26"/>
      <c r="F131" s="19"/>
      <c r="H131" s="23"/>
    </row>
    <row r="132" ht="13.2" customHeight="1" spans="1:8">
      <c r="A132" s="14" t="s">
        <v>263</v>
      </c>
      <c r="B132" s="15" t="s">
        <v>264</v>
      </c>
      <c r="C132" s="16" t="s">
        <v>265</v>
      </c>
      <c r="D132" s="21">
        <v>8.253</v>
      </c>
      <c r="E132" s="26"/>
      <c r="F132" s="19">
        <f t="shared" si="2"/>
        <v>0</v>
      </c>
      <c r="H132" s="22">
        <v>3370.9</v>
      </c>
    </row>
    <row r="133" ht="13.2" customHeight="1" spans="1:8">
      <c r="A133" s="14" t="s">
        <v>266</v>
      </c>
      <c r="B133" s="15" t="s">
        <v>267</v>
      </c>
      <c r="C133" s="16" t="s">
        <v>265</v>
      </c>
      <c r="D133" s="21">
        <v>8.253</v>
      </c>
      <c r="E133" s="26"/>
      <c r="F133" s="19">
        <f t="shared" si="2"/>
        <v>0</v>
      </c>
      <c r="H133" s="22">
        <v>38795.35</v>
      </c>
    </row>
    <row r="134" ht="13.9" customHeight="1" spans="1:8">
      <c r="A134" s="14" t="s">
        <v>268</v>
      </c>
      <c r="B134" s="15" t="s">
        <v>269</v>
      </c>
      <c r="C134" s="16"/>
      <c r="D134" s="17"/>
      <c r="E134" s="26"/>
      <c r="F134" s="19"/>
      <c r="H134" s="23"/>
    </row>
    <row r="135" ht="13.2" customHeight="1" spans="1:8">
      <c r="A135" s="14" t="s">
        <v>270</v>
      </c>
      <c r="B135" s="15" t="s">
        <v>271</v>
      </c>
      <c r="C135" s="16"/>
      <c r="D135" s="17"/>
      <c r="E135" s="26"/>
      <c r="F135" s="19"/>
      <c r="H135" s="23"/>
    </row>
    <row r="136" ht="13.9" customHeight="1" spans="1:8">
      <c r="A136" s="14" t="s">
        <v>272</v>
      </c>
      <c r="B136" s="15" t="s">
        <v>273</v>
      </c>
      <c r="C136" s="16"/>
      <c r="D136" s="17"/>
      <c r="E136" s="26"/>
      <c r="F136" s="19"/>
      <c r="H136" s="23"/>
    </row>
    <row r="137" ht="13.2" customHeight="1" spans="1:8">
      <c r="A137" s="14" t="s">
        <v>274</v>
      </c>
      <c r="B137" s="15" t="s">
        <v>275</v>
      </c>
      <c r="C137" s="16" t="s">
        <v>155</v>
      </c>
      <c r="D137" s="21">
        <v>4760.7</v>
      </c>
      <c r="E137" s="26"/>
      <c r="F137" s="19">
        <f t="shared" si="2"/>
        <v>0</v>
      </c>
      <c r="H137" s="22">
        <v>695.07</v>
      </c>
    </row>
    <row r="138" ht="13.2" customHeight="1" spans="1:8">
      <c r="A138" s="14" t="s">
        <v>276</v>
      </c>
      <c r="B138" s="15" t="s">
        <v>277</v>
      </c>
      <c r="C138" s="16"/>
      <c r="D138" s="17"/>
      <c r="E138" s="26"/>
      <c r="F138" s="19"/>
      <c r="H138" s="23"/>
    </row>
    <row r="139" ht="13.9" customHeight="1" spans="1:8">
      <c r="A139" s="14" t="s">
        <v>278</v>
      </c>
      <c r="B139" s="15" t="s">
        <v>279</v>
      </c>
      <c r="C139" s="16" t="s">
        <v>155</v>
      </c>
      <c r="D139" s="21">
        <v>971.592</v>
      </c>
      <c r="E139" s="26"/>
      <c r="F139" s="19">
        <f t="shared" si="2"/>
        <v>0</v>
      </c>
      <c r="H139" s="22">
        <v>419.77</v>
      </c>
    </row>
    <row r="140" ht="13.2" customHeight="1" spans="1:8">
      <c r="A140" s="14" t="s">
        <v>280</v>
      </c>
      <c r="B140" s="15" t="s">
        <v>281</v>
      </c>
      <c r="C140" s="16"/>
      <c r="D140" s="17"/>
      <c r="E140" s="26"/>
      <c r="F140" s="19"/>
      <c r="H140" s="23"/>
    </row>
    <row r="141" ht="13.2" customHeight="1" spans="1:8">
      <c r="A141" s="14" t="s">
        <v>282</v>
      </c>
      <c r="B141" s="15" t="s">
        <v>283</v>
      </c>
      <c r="C141" s="16" t="s">
        <v>245</v>
      </c>
      <c r="D141" s="21">
        <v>14418.1</v>
      </c>
      <c r="E141" s="26"/>
      <c r="F141" s="19">
        <f t="shared" si="2"/>
        <v>0</v>
      </c>
      <c r="H141" s="22">
        <v>6.15</v>
      </c>
    </row>
    <row r="142" ht="13.9" customHeight="1" spans="1:8">
      <c r="A142" s="14" t="s">
        <v>284</v>
      </c>
      <c r="B142" s="15" t="s">
        <v>275</v>
      </c>
      <c r="C142" s="16" t="s">
        <v>155</v>
      </c>
      <c r="D142" s="21">
        <v>2907.1</v>
      </c>
      <c r="E142" s="26"/>
      <c r="F142" s="19">
        <f t="shared" si="2"/>
        <v>0</v>
      </c>
      <c r="H142" s="22">
        <v>711.15</v>
      </c>
    </row>
    <row r="143" ht="13.2" customHeight="1" spans="1:8">
      <c r="A143" s="14" t="s">
        <v>285</v>
      </c>
      <c r="B143" s="15" t="s">
        <v>286</v>
      </c>
      <c r="C143" s="16" t="s">
        <v>155</v>
      </c>
      <c r="D143" s="21">
        <v>464.3</v>
      </c>
      <c r="E143" s="26"/>
      <c r="F143" s="19">
        <f t="shared" si="2"/>
        <v>0</v>
      </c>
      <c r="H143" s="22">
        <v>700.45</v>
      </c>
    </row>
    <row r="144" ht="13.9" customHeight="1" spans="1:8">
      <c r="A144" s="14" t="s">
        <v>287</v>
      </c>
      <c r="B144" s="15" t="s">
        <v>288</v>
      </c>
      <c r="C144" s="16"/>
      <c r="D144" s="17"/>
      <c r="E144" s="26"/>
      <c r="F144" s="19"/>
      <c r="H144" s="23"/>
    </row>
    <row r="145" ht="13.2" customHeight="1" spans="1:8">
      <c r="A145" s="14" t="s">
        <v>289</v>
      </c>
      <c r="B145" s="15" t="s">
        <v>290</v>
      </c>
      <c r="C145" s="16"/>
      <c r="D145" s="17"/>
      <c r="E145" s="26"/>
      <c r="F145" s="19"/>
      <c r="H145" s="23"/>
    </row>
    <row r="146" ht="13.2" customHeight="1" spans="1:8">
      <c r="A146" s="14" t="s">
        <v>291</v>
      </c>
      <c r="B146" s="15" t="s">
        <v>275</v>
      </c>
      <c r="C146" s="16" t="s">
        <v>155</v>
      </c>
      <c r="D146" s="21">
        <v>1336.97</v>
      </c>
      <c r="E146" s="26"/>
      <c r="F146" s="19">
        <f t="shared" si="2"/>
        <v>0</v>
      </c>
      <c r="H146" s="22">
        <v>690.52</v>
      </c>
    </row>
    <row r="147" ht="13.9" customHeight="1" spans="1:8">
      <c r="A147" s="14" t="s">
        <v>292</v>
      </c>
      <c r="B147" s="15" t="s">
        <v>293</v>
      </c>
      <c r="C147" s="16"/>
      <c r="D147" s="17"/>
      <c r="E147" s="26"/>
      <c r="F147" s="19"/>
      <c r="H147" s="23"/>
    </row>
    <row r="148" ht="13.2" customHeight="1" spans="1:8">
      <c r="A148" s="14" t="s">
        <v>294</v>
      </c>
      <c r="B148" s="15" t="s">
        <v>295</v>
      </c>
      <c r="C148" s="16"/>
      <c r="D148" s="17"/>
      <c r="E148" s="26"/>
      <c r="F148" s="19"/>
      <c r="H148" s="23"/>
    </row>
    <row r="149" ht="13.2" customHeight="1" spans="1:8">
      <c r="A149" s="14" t="s">
        <v>296</v>
      </c>
      <c r="B149" s="15" t="s">
        <v>275</v>
      </c>
      <c r="C149" s="16" t="s">
        <v>155</v>
      </c>
      <c r="D149" s="21">
        <v>949.23</v>
      </c>
      <c r="E149" s="26"/>
      <c r="F149" s="19">
        <f t="shared" si="2"/>
        <v>0</v>
      </c>
      <c r="H149" s="22">
        <v>716.1</v>
      </c>
    </row>
    <row r="150" ht="13.9" customHeight="1" spans="1:8">
      <c r="A150" s="14" t="s">
        <v>297</v>
      </c>
      <c r="B150" s="15" t="s">
        <v>298</v>
      </c>
      <c r="C150" s="16" t="s">
        <v>155</v>
      </c>
      <c r="D150" s="21">
        <v>2.6</v>
      </c>
      <c r="E150" s="26"/>
      <c r="F150" s="19">
        <f t="shared" si="2"/>
        <v>0</v>
      </c>
      <c r="H150" s="22">
        <v>701.54</v>
      </c>
    </row>
    <row r="151" ht="13.2" customHeight="1" spans="1:8">
      <c r="A151" s="14" t="s">
        <v>299</v>
      </c>
      <c r="B151" s="15" t="s">
        <v>300</v>
      </c>
      <c r="C151" s="16"/>
      <c r="D151" s="17"/>
      <c r="E151" s="26"/>
      <c r="F151" s="19"/>
      <c r="H151" s="23"/>
    </row>
    <row r="152" ht="13.9" customHeight="1" spans="1:8">
      <c r="A152" s="14" t="s">
        <v>301</v>
      </c>
      <c r="B152" s="15" t="s">
        <v>302</v>
      </c>
      <c r="C152" s="16" t="s">
        <v>155</v>
      </c>
      <c r="D152" s="21">
        <v>61.3</v>
      </c>
      <c r="E152" s="26"/>
      <c r="F152" s="19">
        <f t="shared" si="2"/>
        <v>0</v>
      </c>
      <c r="H152" s="22">
        <v>261.21</v>
      </c>
    </row>
    <row r="153" ht="13.2" customHeight="1" spans="1:8">
      <c r="A153" s="14" t="s">
        <v>303</v>
      </c>
      <c r="B153" s="15" t="s">
        <v>304</v>
      </c>
      <c r="C153" s="16"/>
      <c r="D153" s="17"/>
      <c r="E153" s="26"/>
      <c r="F153" s="19"/>
      <c r="H153" s="23"/>
    </row>
    <row r="154" ht="13.2" customHeight="1" spans="1:8">
      <c r="A154" s="14" t="s">
        <v>305</v>
      </c>
      <c r="B154" s="15" t="s">
        <v>306</v>
      </c>
      <c r="C154" s="16" t="s">
        <v>245</v>
      </c>
      <c r="D154" s="21">
        <v>22380.6</v>
      </c>
      <c r="E154" s="26"/>
      <c r="F154" s="19">
        <f t="shared" si="2"/>
        <v>0</v>
      </c>
      <c r="H154" s="22">
        <v>6.12</v>
      </c>
    </row>
    <row r="155" ht="13.9" customHeight="1" spans="1:8">
      <c r="A155" s="14" t="s">
        <v>307</v>
      </c>
      <c r="B155" s="15" t="s">
        <v>308</v>
      </c>
      <c r="C155" s="16" t="s">
        <v>155</v>
      </c>
      <c r="D155" s="21">
        <v>173.1</v>
      </c>
      <c r="E155" s="26"/>
      <c r="F155" s="19">
        <f t="shared" si="2"/>
        <v>0</v>
      </c>
      <c r="H155" s="22">
        <v>986.07</v>
      </c>
    </row>
    <row r="156" ht="13.2" customHeight="1" spans="1:6">
      <c r="A156" s="36" t="s">
        <v>309</v>
      </c>
      <c r="B156" s="37" t="s">
        <v>310</v>
      </c>
      <c r="C156" s="38"/>
      <c r="D156" s="39"/>
      <c r="E156" s="39"/>
      <c r="F156" s="40"/>
    </row>
    <row r="157" ht="16.1" customHeight="1" spans="1:6">
      <c r="A157" s="34" t="s">
        <v>11</v>
      </c>
      <c r="B157" s="35"/>
      <c r="C157" s="35"/>
      <c r="D157" s="35"/>
      <c r="E157" s="35"/>
      <c r="F157" s="35"/>
    </row>
    <row r="158" ht="9.5" customHeight="1"/>
    <row r="159" ht="32.95" customHeight="1" spans="1:6">
      <c r="A159" s="3" t="s">
        <v>52</v>
      </c>
      <c r="B159" s="3"/>
      <c r="C159" s="3"/>
      <c r="D159" s="3"/>
      <c r="E159" s="3"/>
      <c r="F159" s="3"/>
    </row>
    <row r="160" ht="13.9" customHeight="1" spans="1:6">
      <c r="A160" s="4" t="s">
        <v>53</v>
      </c>
      <c r="B160" s="4"/>
      <c r="C160" s="4" t="s">
        <v>54</v>
      </c>
      <c r="D160" s="4"/>
      <c r="E160" s="4"/>
      <c r="F160" s="4"/>
    </row>
    <row r="161" ht="13.9" customHeight="1" spans="1:6">
      <c r="A161" s="4" t="s">
        <v>55</v>
      </c>
      <c r="B161" s="4"/>
      <c r="C161" s="5" t="s">
        <v>311</v>
      </c>
      <c r="D161" s="5" t="s">
        <v>57</v>
      </c>
      <c r="E161" s="6" t="s">
        <v>58</v>
      </c>
      <c r="F161" s="6"/>
    </row>
    <row r="162" ht="20.5" customHeight="1" spans="1:6">
      <c r="A162" s="7" t="s">
        <v>130</v>
      </c>
      <c r="B162" s="8"/>
      <c r="C162" s="8"/>
      <c r="D162" s="8"/>
      <c r="E162" s="8"/>
      <c r="F162" s="9"/>
    </row>
    <row r="163" ht="21.25" customHeight="1" spans="1:8">
      <c r="A163" s="10" t="s">
        <v>60</v>
      </c>
      <c r="B163" s="11" t="s">
        <v>61</v>
      </c>
      <c r="C163" s="11" t="s">
        <v>62</v>
      </c>
      <c r="D163" s="11" t="s">
        <v>63</v>
      </c>
      <c r="E163" s="11" t="s">
        <v>64</v>
      </c>
      <c r="F163" s="12" t="s">
        <v>65</v>
      </c>
      <c r="H163" s="13" t="s">
        <v>66</v>
      </c>
    </row>
    <row r="164" ht="13.2" customHeight="1" spans="1:8">
      <c r="A164" s="14" t="s">
        <v>312</v>
      </c>
      <c r="B164" s="15" t="s">
        <v>313</v>
      </c>
      <c r="C164" s="16"/>
      <c r="D164" s="17"/>
      <c r="E164" s="17"/>
      <c r="F164" s="19"/>
      <c r="H164" s="20"/>
    </row>
    <row r="165" ht="13.9" customHeight="1" spans="1:8">
      <c r="A165" s="14" t="s">
        <v>314</v>
      </c>
      <c r="B165" s="15" t="s">
        <v>315</v>
      </c>
      <c r="C165" s="16"/>
      <c r="D165" s="17"/>
      <c r="E165" s="17"/>
      <c r="F165" s="19"/>
      <c r="H165" s="20"/>
    </row>
    <row r="166" ht="13.2" customHeight="1" spans="1:8">
      <c r="A166" s="14" t="s">
        <v>316</v>
      </c>
      <c r="B166" s="15" t="s">
        <v>317</v>
      </c>
      <c r="C166" s="16" t="s">
        <v>121</v>
      </c>
      <c r="D166" s="21">
        <v>70</v>
      </c>
      <c r="E166" s="26"/>
      <c r="F166" s="19">
        <f>ROUND(D166*E166,0)</f>
        <v>0</v>
      </c>
      <c r="H166" s="22">
        <v>815.94</v>
      </c>
    </row>
    <row r="167" ht="13.2" customHeight="1" spans="1:8">
      <c r="A167" s="14" t="s">
        <v>318</v>
      </c>
      <c r="B167" s="15" t="s">
        <v>319</v>
      </c>
      <c r="C167" s="16"/>
      <c r="D167" s="17"/>
      <c r="E167" s="26"/>
      <c r="F167" s="19"/>
      <c r="H167" s="23"/>
    </row>
    <row r="168" ht="13.9" customHeight="1" spans="1:8">
      <c r="A168" s="14" t="s">
        <v>320</v>
      </c>
      <c r="B168" s="15" t="s">
        <v>321</v>
      </c>
      <c r="C168" s="16" t="s">
        <v>121</v>
      </c>
      <c r="D168" s="21">
        <v>138.8</v>
      </c>
      <c r="E168" s="26"/>
      <c r="F168" s="19">
        <f>ROUND(D168*E168,0)</f>
        <v>0</v>
      </c>
      <c r="H168" s="22">
        <v>1070.04</v>
      </c>
    </row>
    <row r="169" ht="13.2" customHeight="1" spans="1:8">
      <c r="A169" s="14" t="s">
        <v>322</v>
      </c>
      <c r="B169" s="15" t="s">
        <v>323</v>
      </c>
      <c r="C169" s="16"/>
      <c r="D169" s="17"/>
      <c r="E169" s="26"/>
      <c r="F169" s="19"/>
      <c r="H169" s="23"/>
    </row>
    <row r="170" ht="13.9" customHeight="1" spans="1:8">
      <c r="A170" s="14" t="s">
        <v>324</v>
      </c>
      <c r="B170" s="15" t="s">
        <v>325</v>
      </c>
      <c r="C170" s="16"/>
      <c r="D170" s="17"/>
      <c r="E170" s="26"/>
      <c r="F170" s="19"/>
      <c r="H170" s="23"/>
    </row>
    <row r="171" ht="13.2" customHeight="1" spans="1:8">
      <c r="A171" s="14" t="s">
        <v>326</v>
      </c>
      <c r="B171" s="15" t="s">
        <v>327</v>
      </c>
      <c r="C171" s="16" t="s">
        <v>121</v>
      </c>
      <c r="D171" s="21">
        <v>108</v>
      </c>
      <c r="E171" s="26"/>
      <c r="F171" s="19">
        <f>ROUND(D171*E171,0)</f>
        <v>0</v>
      </c>
      <c r="H171" s="22">
        <v>27.62</v>
      </c>
    </row>
    <row r="172" ht="13.2" customHeight="1" spans="1:8">
      <c r="A172" s="14" t="s">
        <v>328</v>
      </c>
      <c r="B172" s="15" t="s">
        <v>329</v>
      </c>
      <c r="C172" s="16"/>
      <c r="D172" s="17"/>
      <c r="E172" s="26"/>
      <c r="F172" s="19"/>
      <c r="H172" s="23"/>
    </row>
    <row r="173" ht="13.9" customHeight="1" spans="1:8">
      <c r="A173" s="14" t="s">
        <v>330</v>
      </c>
      <c r="B173" s="15" t="s">
        <v>331</v>
      </c>
      <c r="C173" s="16" t="s">
        <v>121</v>
      </c>
      <c r="D173" s="21">
        <v>188.1</v>
      </c>
      <c r="E173" s="26"/>
      <c r="F173" s="19">
        <f>ROUND(D173*E173,0)</f>
        <v>0</v>
      </c>
      <c r="H173" s="22">
        <v>48.5</v>
      </c>
    </row>
    <row r="174" ht="13.2" customHeight="1" spans="1:8">
      <c r="A174" s="14" t="s">
        <v>332</v>
      </c>
      <c r="B174" s="15" t="s">
        <v>333</v>
      </c>
      <c r="C174" s="16"/>
      <c r="D174" s="17"/>
      <c r="E174" s="26"/>
      <c r="F174" s="19"/>
      <c r="H174" s="23"/>
    </row>
    <row r="175" ht="13.2" customHeight="1" spans="1:8">
      <c r="A175" s="14" t="s">
        <v>334</v>
      </c>
      <c r="B175" s="15" t="s">
        <v>335</v>
      </c>
      <c r="C175" s="16"/>
      <c r="D175" s="17"/>
      <c r="E175" s="26"/>
      <c r="F175" s="19"/>
      <c r="H175" s="23"/>
    </row>
    <row r="176" ht="13.9" customHeight="1" spans="1:8">
      <c r="A176" s="14" t="s">
        <v>336</v>
      </c>
      <c r="B176" s="15" t="s">
        <v>337</v>
      </c>
      <c r="C176" s="16" t="s">
        <v>121</v>
      </c>
      <c r="D176" s="21">
        <v>1904</v>
      </c>
      <c r="E176" s="26"/>
      <c r="F176" s="19">
        <f>ROUND(D176*E176,0)</f>
        <v>0</v>
      </c>
      <c r="H176" s="22">
        <v>229.09</v>
      </c>
    </row>
    <row r="177" ht="13.2" customHeight="1" spans="1:8">
      <c r="A177" s="14" t="s">
        <v>338</v>
      </c>
      <c r="B177" s="15" t="s">
        <v>339</v>
      </c>
      <c r="C177" s="16"/>
      <c r="D177" s="17"/>
      <c r="E177" s="26"/>
      <c r="F177" s="19"/>
      <c r="H177" s="23"/>
    </row>
    <row r="178" ht="13.9" customHeight="1" spans="1:8">
      <c r="A178" s="14" t="s">
        <v>340</v>
      </c>
      <c r="B178" s="15" t="s">
        <v>341</v>
      </c>
      <c r="C178" s="16" t="s">
        <v>121</v>
      </c>
      <c r="D178" s="21">
        <v>670</v>
      </c>
      <c r="E178" s="26"/>
      <c r="F178" s="19">
        <f>ROUND(D178*E178,0)</f>
        <v>0</v>
      </c>
      <c r="H178" s="22">
        <v>314.38</v>
      </c>
    </row>
    <row r="179" ht="13.2" customHeight="1" spans="1:8">
      <c r="A179" s="14" t="s">
        <v>342</v>
      </c>
      <c r="B179" s="15" t="s">
        <v>343</v>
      </c>
      <c r="C179" s="16" t="s">
        <v>121</v>
      </c>
      <c r="D179" s="21">
        <v>79</v>
      </c>
      <c r="E179" s="26"/>
      <c r="F179" s="19">
        <f>ROUND(D179*E179,0)</f>
        <v>0</v>
      </c>
      <c r="H179" s="22">
        <v>635.32</v>
      </c>
    </row>
    <row r="180" ht="13.2" customHeight="1" spans="1:8">
      <c r="A180" s="14" t="s">
        <v>344</v>
      </c>
      <c r="B180" s="15" t="s">
        <v>345</v>
      </c>
      <c r="C180" s="16"/>
      <c r="D180" s="17"/>
      <c r="E180" s="26"/>
      <c r="F180" s="19"/>
      <c r="H180" s="23"/>
    </row>
    <row r="181" ht="13.9" customHeight="1" spans="1:8">
      <c r="A181" s="14" t="s">
        <v>346</v>
      </c>
      <c r="B181" s="15" t="s">
        <v>347</v>
      </c>
      <c r="C181" s="16" t="s">
        <v>121</v>
      </c>
      <c r="D181" s="21">
        <v>645.1</v>
      </c>
      <c r="E181" s="26"/>
      <c r="F181" s="19">
        <f>ROUND(D181*E181,0)</f>
        <v>0</v>
      </c>
      <c r="H181" s="22">
        <v>636.09</v>
      </c>
    </row>
    <row r="182" ht="13.2" customHeight="1" spans="1:8">
      <c r="A182" s="14" t="s">
        <v>348</v>
      </c>
      <c r="B182" s="15" t="s">
        <v>349</v>
      </c>
      <c r="C182" s="16"/>
      <c r="D182" s="17"/>
      <c r="E182" s="26"/>
      <c r="F182" s="19"/>
      <c r="H182" s="23"/>
    </row>
    <row r="183" ht="13.2" customHeight="1" spans="1:8">
      <c r="A183" s="14" t="s">
        <v>350</v>
      </c>
      <c r="B183" s="15" t="s">
        <v>351</v>
      </c>
      <c r="C183" s="16" t="s">
        <v>121</v>
      </c>
      <c r="D183" s="21">
        <v>241.1</v>
      </c>
      <c r="E183" s="26"/>
      <c r="F183" s="19">
        <f>ROUND(D183*E183,0)</f>
        <v>0</v>
      </c>
      <c r="H183" s="22">
        <v>980.98</v>
      </c>
    </row>
    <row r="184" ht="13.9" customHeight="1" spans="1:8">
      <c r="A184" s="14" t="s">
        <v>352</v>
      </c>
      <c r="B184" s="15" t="s">
        <v>353</v>
      </c>
      <c r="C184" s="16"/>
      <c r="D184" s="17"/>
      <c r="E184" s="26"/>
      <c r="F184" s="19"/>
      <c r="H184" s="23"/>
    </row>
    <row r="185" ht="13.2" customHeight="1" spans="1:8">
      <c r="A185" s="14" t="s">
        <v>354</v>
      </c>
      <c r="B185" s="15" t="s">
        <v>355</v>
      </c>
      <c r="C185" s="16"/>
      <c r="D185" s="17"/>
      <c r="E185" s="26"/>
      <c r="F185" s="19"/>
      <c r="H185" s="23"/>
    </row>
    <row r="186" ht="13.2" customHeight="1" spans="1:8">
      <c r="A186" s="14" t="s">
        <v>356</v>
      </c>
      <c r="B186" s="15" t="s">
        <v>357</v>
      </c>
      <c r="C186" s="16" t="s">
        <v>121</v>
      </c>
      <c r="D186" s="21">
        <v>382.6</v>
      </c>
      <c r="E186" s="26"/>
      <c r="F186" s="19">
        <f>ROUND(D186*E186,0)</f>
        <v>0</v>
      </c>
      <c r="H186" s="22">
        <v>32.74</v>
      </c>
    </row>
    <row r="187" ht="13.9" customHeight="1" spans="1:8">
      <c r="A187" s="14" t="s">
        <v>358</v>
      </c>
      <c r="B187" s="15" t="s">
        <v>359</v>
      </c>
      <c r="C187" s="16"/>
      <c r="D187" s="17"/>
      <c r="E187" s="26"/>
      <c r="F187" s="19"/>
      <c r="H187" s="23"/>
    </row>
    <row r="188" ht="13.2" customHeight="1" spans="1:8">
      <c r="A188" s="14" t="s">
        <v>360</v>
      </c>
      <c r="B188" s="15" t="s">
        <v>361</v>
      </c>
      <c r="C188" s="16"/>
      <c r="D188" s="17"/>
      <c r="E188" s="26"/>
      <c r="F188" s="19"/>
      <c r="H188" s="23"/>
    </row>
    <row r="189" ht="13.9" customHeight="1" spans="1:8">
      <c r="A189" s="14" t="s">
        <v>362</v>
      </c>
      <c r="B189" s="15" t="s">
        <v>363</v>
      </c>
      <c r="C189" s="16"/>
      <c r="D189" s="17"/>
      <c r="E189" s="26"/>
      <c r="F189" s="19"/>
      <c r="H189" s="23"/>
    </row>
    <row r="190" ht="13.2" customHeight="1" spans="1:8">
      <c r="A190" s="14" t="s">
        <v>364</v>
      </c>
      <c r="B190" s="15" t="s">
        <v>365</v>
      </c>
      <c r="C190" s="16" t="s">
        <v>366</v>
      </c>
      <c r="D190" s="21">
        <v>30</v>
      </c>
      <c r="E190" s="26"/>
      <c r="F190" s="19">
        <f>ROUND(D190*E190,0)</f>
        <v>0</v>
      </c>
      <c r="H190" s="22">
        <v>3541.63</v>
      </c>
    </row>
    <row r="191" ht="13.2" customHeight="1" spans="1:8">
      <c r="A191" s="14" t="s">
        <v>367</v>
      </c>
      <c r="B191" s="15" t="s">
        <v>368</v>
      </c>
      <c r="C191" s="16" t="s">
        <v>366</v>
      </c>
      <c r="D191" s="21">
        <v>8</v>
      </c>
      <c r="E191" s="26"/>
      <c r="F191" s="19">
        <f>ROUND(D191*E191,0)</f>
        <v>0</v>
      </c>
      <c r="H191" s="22">
        <v>4388.88</v>
      </c>
    </row>
    <row r="192" ht="13.9" customHeight="1" spans="1:8">
      <c r="A192" s="14" t="s">
        <v>369</v>
      </c>
      <c r="B192" s="15" t="s">
        <v>370</v>
      </c>
      <c r="C192" s="16" t="s">
        <v>366</v>
      </c>
      <c r="D192" s="21">
        <v>2</v>
      </c>
      <c r="E192" s="26"/>
      <c r="F192" s="19">
        <f>ROUND(D192*E192,0)</f>
        <v>0</v>
      </c>
      <c r="H192" s="22">
        <v>6514</v>
      </c>
    </row>
    <row r="193" ht="13.2" customHeight="1" spans="1:8">
      <c r="A193" s="14" t="s">
        <v>371</v>
      </c>
      <c r="B193" s="15" t="s">
        <v>372</v>
      </c>
      <c r="C193" s="16"/>
      <c r="D193" s="17"/>
      <c r="E193" s="26"/>
      <c r="F193" s="19"/>
      <c r="H193" s="23"/>
    </row>
    <row r="194" ht="13.2" customHeight="1" spans="1:8">
      <c r="A194" s="14" t="s">
        <v>373</v>
      </c>
      <c r="B194" s="15" t="s">
        <v>374</v>
      </c>
      <c r="C194" s="16"/>
      <c r="D194" s="17"/>
      <c r="E194" s="26"/>
      <c r="F194" s="19"/>
      <c r="H194" s="23"/>
    </row>
    <row r="195" ht="13.9" customHeight="1" spans="1:8">
      <c r="A195" s="14" t="s">
        <v>375</v>
      </c>
      <c r="B195" s="15" t="s">
        <v>376</v>
      </c>
      <c r="C195" s="16" t="s">
        <v>366</v>
      </c>
      <c r="D195" s="21">
        <v>5</v>
      </c>
      <c r="E195" s="26"/>
      <c r="F195" s="19">
        <f>ROUND(D195*E195,0)</f>
        <v>0</v>
      </c>
      <c r="H195" s="22">
        <v>6337.2</v>
      </c>
    </row>
    <row r="196" ht="13.2" customHeight="1" spans="1:8">
      <c r="A196" s="14" t="s">
        <v>377</v>
      </c>
      <c r="B196" s="15" t="s">
        <v>378</v>
      </c>
      <c r="C196" s="16"/>
      <c r="D196" s="17"/>
      <c r="E196" s="26"/>
      <c r="F196" s="19"/>
      <c r="H196" s="23"/>
    </row>
    <row r="197" ht="13.9" customHeight="1" spans="1:8">
      <c r="A197" s="14" t="s">
        <v>379</v>
      </c>
      <c r="B197" s="15" t="s">
        <v>380</v>
      </c>
      <c r="C197" s="16" t="s">
        <v>121</v>
      </c>
      <c r="D197" s="21">
        <v>3140</v>
      </c>
      <c r="E197" s="26"/>
      <c r="F197" s="19">
        <f>ROUND(D197*E197,0)</f>
        <v>0</v>
      </c>
      <c r="H197" s="22">
        <v>127.16</v>
      </c>
    </row>
    <row r="198" ht="13.2" customHeight="1" spans="1:8">
      <c r="A198" s="14" t="s">
        <v>381</v>
      </c>
      <c r="B198" s="15" t="s">
        <v>382</v>
      </c>
      <c r="C198" s="16"/>
      <c r="D198" s="17"/>
      <c r="E198" s="26"/>
      <c r="F198" s="19"/>
      <c r="H198" s="23"/>
    </row>
    <row r="199" ht="13.2" customHeight="1" spans="1:8">
      <c r="A199" s="14" t="s">
        <v>383</v>
      </c>
      <c r="B199" s="15" t="s">
        <v>384</v>
      </c>
      <c r="C199" s="16"/>
      <c r="D199" s="17"/>
      <c r="E199" s="26"/>
      <c r="F199" s="19"/>
      <c r="H199" s="23"/>
    </row>
    <row r="200" ht="13.9" customHeight="1" spans="1:8">
      <c r="A200" s="14" t="s">
        <v>385</v>
      </c>
      <c r="B200" s="15" t="s">
        <v>386</v>
      </c>
      <c r="C200" s="16"/>
      <c r="D200" s="17"/>
      <c r="E200" s="26"/>
      <c r="F200" s="19"/>
      <c r="H200" s="23"/>
    </row>
    <row r="201" ht="13.2" customHeight="1" spans="1:8">
      <c r="A201" s="14" t="s">
        <v>387</v>
      </c>
      <c r="B201" s="15" t="s">
        <v>388</v>
      </c>
      <c r="C201" s="16" t="s">
        <v>366</v>
      </c>
      <c r="D201" s="21">
        <v>1</v>
      </c>
      <c r="E201" s="26"/>
      <c r="F201" s="19">
        <f>ROUND(D201*E201,0)</f>
        <v>0</v>
      </c>
      <c r="H201" s="22">
        <v>5112</v>
      </c>
    </row>
    <row r="202" ht="13.2" customHeight="1" spans="1:8">
      <c r="A202" s="14" t="s">
        <v>389</v>
      </c>
      <c r="B202" s="15" t="s">
        <v>390</v>
      </c>
      <c r="C202" s="16" t="s">
        <v>366</v>
      </c>
      <c r="D202" s="21">
        <v>1</v>
      </c>
      <c r="E202" s="26"/>
      <c r="F202" s="19">
        <f>ROUND(D202*E202,0)</f>
        <v>0</v>
      </c>
      <c r="H202" s="22">
        <v>6629</v>
      </c>
    </row>
    <row r="203" ht="13.9" customHeight="1" spans="1:8">
      <c r="A203" s="14" t="s">
        <v>391</v>
      </c>
      <c r="B203" s="15" t="s">
        <v>392</v>
      </c>
      <c r="C203" s="16"/>
      <c r="D203" s="17"/>
      <c r="E203" s="26"/>
      <c r="F203" s="19"/>
      <c r="H203" s="23"/>
    </row>
    <row r="204" ht="13.2" customHeight="1" spans="1:8">
      <c r="A204" s="14" t="s">
        <v>393</v>
      </c>
      <c r="B204" s="15" t="s">
        <v>394</v>
      </c>
      <c r="C204" s="16"/>
      <c r="D204" s="17"/>
      <c r="E204" s="26"/>
      <c r="F204" s="19"/>
      <c r="H204" s="23"/>
    </row>
    <row r="205" ht="13.9" customHeight="1" spans="1:8">
      <c r="A205" s="14" t="s">
        <v>395</v>
      </c>
      <c r="B205" s="15" t="s">
        <v>396</v>
      </c>
      <c r="C205" s="16" t="s">
        <v>366</v>
      </c>
      <c r="D205" s="21">
        <v>1</v>
      </c>
      <c r="E205" s="26"/>
      <c r="F205" s="19">
        <f>ROUND(D205*E205,0)</f>
        <v>0</v>
      </c>
      <c r="H205" s="22">
        <v>7353</v>
      </c>
    </row>
    <row r="206" ht="13.2" customHeight="1" spans="1:8">
      <c r="A206" s="14" t="s">
        <v>397</v>
      </c>
      <c r="B206" s="15" t="s">
        <v>398</v>
      </c>
      <c r="C206" s="16"/>
      <c r="D206" s="17"/>
      <c r="E206" s="26"/>
      <c r="F206" s="19"/>
      <c r="H206" s="23"/>
    </row>
    <row r="207" ht="13.2" customHeight="1" spans="1:8">
      <c r="A207" s="14" t="s">
        <v>399</v>
      </c>
      <c r="B207" s="15" t="s">
        <v>400</v>
      </c>
      <c r="C207" s="16"/>
      <c r="D207" s="17"/>
      <c r="E207" s="26"/>
      <c r="F207" s="19"/>
      <c r="H207" s="23"/>
    </row>
    <row r="208" ht="13.9" customHeight="1" spans="1:8">
      <c r="A208" s="14" t="s">
        <v>401</v>
      </c>
      <c r="B208" s="15" t="s">
        <v>402</v>
      </c>
      <c r="C208" s="16"/>
      <c r="D208" s="17"/>
      <c r="E208" s="26"/>
      <c r="F208" s="19"/>
      <c r="H208" s="23"/>
    </row>
    <row r="209" ht="13.2" customHeight="1" spans="1:8">
      <c r="A209" s="36" t="s">
        <v>403</v>
      </c>
      <c r="B209" s="37" t="s">
        <v>404</v>
      </c>
      <c r="C209" s="38" t="s">
        <v>366</v>
      </c>
      <c r="D209" s="41">
        <v>4</v>
      </c>
      <c r="E209" s="42"/>
      <c r="F209" s="40">
        <f>ROUND(D209*E209,0)</f>
        <v>0</v>
      </c>
      <c r="H209" s="43">
        <v>6265</v>
      </c>
    </row>
    <row r="210" ht="16.1" customHeight="1" spans="1:6">
      <c r="A210" s="34" t="s">
        <v>11</v>
      </c>
      <c r="B210" s="35"/>
      <c r="C210" s="35"/>
      <c r="D210" s="35"/>
      <c r="E210" s="35"/>
      <c r="F210" s="35"/>
    </row>
    <row r="211" ht="9.5" customHeight="1"/>
    <row r="212" ht="32.95" customHeight="1" spans="1:6">
      <c r="A212" s="3" t="s">
        <v>52</v>
      </c>
      <c r="B212" s="3"/>
      <c r="C212" s="3"/>
      <c r="D212" s="3"/>
      <c r="E212" s="3"/>
      <c r="F212" s="3"/>
    </row>
    <row r="213" ht="13.9" customHeight="1" spans="1:6">
      <c r="A213" s="4" t="s">
        <v>53</v>
      </c>
      <c r="B213" s="4"/>
      <c r="C213" s="4" t="s">
        <v>54</v>
      </c>
      <c r="D213" s="4"/>
      <c r="E213" s="4"/>
      <c r="F213" s="4"/>
    </row>
    <row r="214" ht="13.9" customHeight="1" spans="1:6">
      <c r="A214" s="4" t="s">
        <v>55</v>
      </c>
      <c r="B214" s="4"/>
      <c r="C214" s="5" t="s">
        <v>405</v>
      </c>
      <c r="D214" s="5" t="s">
        <v>57</v>
      </c>
      <c r="E214" s="6" t="s">
        <v>58</v>
      </c>
      <c r="F214" s="6"/>
    </row>
    <row r="215" ht="20.5" customHeight="1" spans="1:6">
      <c r="A215" s="7" t="s">
        <v>130</v>
      </c>
      <c r="B215" s="8"/>
      <c r="C215" s="8"/>
      <c r="D215" s="8"/>
      <c r="E215" s="8"/>
      <c r="F215" s="9"/>
    </row>
    <row r="216" ht="21.25" customHeight="1" spans="1:8">
      <c r="A216" s="10" t="s">
        <v>60</v>
      </c>
      <c r="B216" s="11" t="s">
        <v>61</v>
      </c>
      <c r="C216" s="11" t="s">
        <v>62</v>
      </c>
      <c r="D216" s="11" t="s">
        <v>63</v>
      </c>
      <c r="E216" s="11" t="s">
        <v>64</v>
      </c>
      <c r="F216" s="12" t="s">
        <v>65</v>
      </c>
      <c r="H216" s="13" t="s">
        <v>66</v>
      </c>
    </row>
    <row r="217" ht="13.2" customHeight="1" spans="1:8">
      <c r="A217" s="14" t="s">
        <v>406</v>
      </c>
      <c r="B217" s="15" t="s">
        <v>407</v>
      </c>
      <c r="C217" s="16"/>
      <c r="D217" s="17"/>
      <c r="E217" s="17"/>
      <c r="F217" s="19"/>
      <c r="H217" s="20"/>
    </row>
    <row r="218" ht="13.9" customHeight="1" spans="1:8">
      <c r="A218" s="14" t="s">
        <v>408</v>
      </c>
      <c r="B218" s="15" t="s">
        <v>409</v>
      </c>
      <c r="C218" s="16" t="s">
        <v>366</v>
      </c>
      <c r="D218" s="21">
        <v>253</v>
      </c>
      <c r="E218" s="26"/>
      <c r="F218" s="19">
        <f>ROUND(D218*E218,0)</f>
        <v>0</v>
      </c>
      <c r="H218" s="22">
        <v>2130.49</v>
      </c>
    </row>
    <row r="219" ht="13.2" customHeight="1" spans="1:8">
      <c r="A219" s="14" t="s">
        <v>410</v>
      </c>
      <c r="B219" s="15" t="s">
        <v>411</v>
      </c>
      <c r="C219" s="16" t="s">
        <v>366</v>
      </c>
      <c r="D219" s="21">
        <v>23</v>
      </c>
      <c r="E219" s="26"/>
      <c r="F219" s="19">
        <f t="shared" ref="F219:F262" si="3">ROUND(D219*E219,0)</f>
        <v>0</v>
      </c>
      <c r="H219" s="22">
        <v>1043.57</v>
      </c>
    </row>
    <row r="220" ht="13.2" customHeight="1" spans="1:8">
      <c r="A220" s="14" t="s">
        <v>412</v>
      </c>
      <c r="B220" s="15" t="s">
        <v>413</v>
      </c>
      <c r="C220" s="16"/>
      <c r="D220" s="17"/>
      <c r="E220" s="26"/>
      <c r="F220" s="19"/>
      <c r="H220" s="23"/>
    </row>
    <row r="221" ht="13.9" customHeight="1" spans="1:8">
      <c r="A221" s="14" t="s">
        <v>414</v>
      </c>
      <c r="B221" s="15" t="s">
        <v>415</v>
      </c>
      <c r="C221" s="16" t="s">
        <v>366</v>
      </c>
      <c r="D221" s="21">
        <v>1</v>
      </c>
      <c r="E221" s="26"/>
      <c r="F221" s="19">
        <f t="shared" si="3"/>
        <v>0</v>
      </c>
      <c r="H221" s="22">
        <v>5178</v>
      </c>
    </row>
    <row r="222" ht="13.2" customHeight="1" spans="1:8">
      <c r="A222" s="14" t="s">
        <v>416</v>
      </c>
      <c r="B222" s="15" t="s">
        <v>417</v>
      </c>
      <c r="C222" s="16" t="s">
        <v>366</v>
      </c>
      <c r="D222" s="21">
        <v>230</v>
      </c>
      <c r="E222" s="26"/>
      <c r="F222" s="19">
        <f t="shared" si="3"/>
        <v>0</v>
      </c>
      <c r="H222" s="22">
        <v>1286.01</v>
      </c>
    </row>
    <row r="223" ht="13.9" customHeight="1" spans="1:8">
      <c r="A223" s="14" t="s">
        <v>418</v>
      </c>
      <c r="B223" s="15" t="s">
        <v>419</v>
      </c>
      <c r="C223" s="16"/>
      <c r="D223" s="17"/>
      <c r="E223" s="26"/>
      <c r="F223" s="19"/>
      <c r="H223" s="23"/>
    </row>
    <row r="224" ht="13.2" customHeight="1" spans="1:8">
      <c r="A224" s="14" t="s">
        <v>420</v>
      </c>
      <c r="B224" s="15" t="s">
        <v>421</v>
      </c>
      <c r="C224" s="16"/>
      <c r="D224" s="17"/>
      <c r="E224" s="26"/>
      <c r="F224" s="19"/>
      <c r="H224" s="23"/>
    </row>
    <row r="225" ht="13.2" customHeight="1" spans="1:8">
      <c r="A225" s="14" t="s">
        <v>422</v>
      </c>
      <c r="B225" s="15" t="s">
        <v>423</v>
      </c>
      <c r="C225" s="16" t="s">
        <v>366</v>
      </c>
      <c r="D225" s="21">
        <v>70</v>
      </c>
      <c r="E225" s="26"/>
      <c r="F225" s="19">
        <f t="shared" si="3"/>
        <v>0</v>
      </c>
      <c r="H225" s="22">
        <v>118.21</v>
      </c>
    </row>
    <row r="226" ht="13.9" customHeight="1" spans="1:8">
      <c r="A226" s="14" t="s">
        <v>424</v>
      </c>
      <c r="B226" s="15" t="s">
        <v>425</v>
      </c>
      <c r="C226" s="16" t="s">
        <v>366</v>
      </c>
      <c r="D226" s="21">
        <v>69</v>
      </c>
      <c r="E226" s="26"/>
      <c r="F226" s="19">
        <f t="shared" si="3"/>
        <v>0</v>
      </c>
      <c r="H226" s="22">
        <v>185.62</v>
      </c>
    </row>
    <row r="227" ht="13.2" customHeight="1" spans="1:8">
      <c r="A227" s="14" t="s">
        <v>426</v>
      </c>
      <c r="B227" s="15" t="s">
        <v>427</v>
      </c>
      <c r="C227" s="16"/>
      <c r="D227" s="17"/>
      <c r="E227" s="26"/>
      <c r="F227" s="19"/>
      <c r="H227" s="23"/>
    </row>
    <row r="228" ht="13.2" customHeight="1" spans="1:8">
      <c r="A228" s="14" t="s">
        <v>428</v>
      </c>
      <c r="B228" s="15" t="s">
        <v>429</v>
      </c>
      <c r="C228" s="16" t="s">
        <v>366</v>
      </c>
      <c r="D228" s="21">
        <v>70</v>
      </c>
      <c r="E228" s="26"/>
      <c r="F228" s="19">
        <f t="shared" si="3"/>
        <v>0</v>
      </c>
      <c r="H228" s="22">
        <v>794.84</v>
      </c>
    </row>
    <row r="229" ht="13.9" customHeight="1" spans="1:8">
      <c r="A229" s="14" t="s">
        <v>430</v>
      </c>
      <c r="B229" s="15" t="s">
        <v>431</v>
      </c>
      <c r="C229" s="16" t="s">
        <v>366</v>
      </c>
      <c r="D229" s="21">
        <v>69</v>
      </c>
      <c r="E229" s="26"/>
      <c r="F229" s="19">
        <f t="shared" si="3"/>
        <v>0</v>
      </c>
      <c r="H229" s="22">
        <v>1311.94</v>
      </c>
    </row>
    <row r="230" ht="13.2" customHeight="1" spans="1:8">
      <c r="A230" s="14" t="s">
        <v>432</v>
      </c>
      <c r="B230" s="15" t="s">
        <v>433</v>
      </c>
      <c r="C230" s="16" t="s">
        <v>434</v>
      </c>
      <c r="D230" s="21">
        <v>2</v>
      </c>
      <c r="E230" s="26"/>
      <c r="F230" s="19">
        <f t="shared" si="3"/>
        <v>0</v>
      </c>
      <c r="H230" s="22">
        <v>350</v>
      </c>
    </row>
    <row r="231" ht="13.9" customHeight="1" spans="1:8">
      <c r="A231" s="14" t="s">
        <v>435</v>
      </c>
      <c r="B231" s="15" t="s">
        <v>436</v>
      </c>
      <c r="C231" s="16"/>
      <c r="D231" s="17"/>
      <c r="E231" s="26"/>
      <c r="F231" s="19"/>
      <c r="H231" s="23"/>
    </row>
    <row r="232" ht="13.2" customHeight="1" spans="1:8">
      <c r="A232" s="14" t="s">
        <v>437</v>
      </c>
      <c r="B232" s="15" t="s">
        <v>438</v>
      </c>
      <c r="C232" s="16" t="s">
        <v>366</v>
      </c>
      <c r="D232" s="21">
        <v>1</v>
      </c>
      <c r="E232" s="26"/>
      <c r="F232" s="19">
        <f t="shared" si="3"/>
        <v>0</v>
      </c>
      <c r="H232" s="22">
        <v>1000</v>
      </c>
    </row>
    <row r="233" ht="13.2" customHeight="1" spans="1:8">
      <c r="A233" s="14" t="s">
        <v>439</v>
      </c>
      <c r="B233" s="15" t="s">
        <v>440</v>
      </c>
      <c r="C233" s="16" t="s">
        <v>366</v>
      </c>
      <c r="D233" s="21">
        <v>1</v>
      </c>
      <c r="E233" s="26"/>
      <c r="F233" s="19">
        <f t="shared" si="3"/>
        <v>0</v>
      </c>
      <c r="H233" s="22">
        <v>1200</v>
      </c>
    </row>
    <row r="234" ht="13.9" customHeight="1" spans="1:8">
      <c r="A234" s="14" t="s">
        <v>441</v>
      </c>
      <c r="B234" s="15" t="s">
        <v>442</v>
      </c>
      <c r="C234" s="16"/>
      <c r="D234" s="17"/>
      <c r="E234" s="26"/>
      <c r="F234" s="19"/>
      <c r="H234" s="23"/>
    </row>
    <row r="235" ht="13.2" customHeight="1" spans="1:8">
      <c r="A235" s="14" t="s">
        <v>443</v>
      </c>
      <c r="B235" s="15" t="s">
        <v>444</v>
      </c>
      <c r="C235" s="16"/>
      <c r="D235" s="17"/>
      <c r="E235" s="26"/>
      <c r="F235" s="19"/>
      <c r="H235" s="23"/>
    </row>
    <row r="236" ht="13.2" customHeight="1" spans="1:8">
      <c r="A236" s="14" t="s">
        <v>445</v>
      </c>
      <c r="B236" s="15" t="s">
        <v>446</v>
      </c>
      <c r="C236" s="16" t="s">
        <v>137</v>
      </c>
      <c r="D236" s="21">
        <v>15277.754</v>
      </c>
      <c r="E236" s="26"/>
      <c r="F236" s="19">
        <f t="shared" si="3"/>
        <v>0</v>
      </c>
      <c r="H236" s="22">
        <v>16.53</v>
      </c>
    </row>
    <row r="237" ht="13.9" customHeight="1" spans="1:8">
      <c r="A237" s="14" t="s">
        <v>447</v>
      </c>
      <c r="B237" s="15" t="s">
        <v>448</v>
      </c>
      <c r="C237" s="16" t="s">
        <v>137</v>
      </c>
      <c r="D237" s="21">
        <v>38700.98</v>
      </c>
      <c r="E237" s="26"/>
      <c r="F237" s="19">
        <f t="shared" si="3"/>
        <v>0</v>
      </c>
      <c r="H237" s="22">
        <v>43.43</v>
      </c>
    </row>
    <row r="238" ht="13.2" customHeight="1" spans="1:8">
      <c r="A238" s="14" t="s">
        <v>449</v>
      </c>
      <c r="B238" s="15" t="s">
        <v>450</v>
      </c>
      <c r="C238" s="16"/>
      <c r="D238" s="17"/>
      <c r="E238" s="26"/>
      <c r="F238" s="19"/>
      <c r="H238" s="23"/>
    </row>
    <row r="239" ht="13.2" customHeight="1" spans="1:8">
      <c r="A239" s="14" t="s">
        <v>451</v>
      </c>
      <c r="B239" s="15" t="s">
        <v>452</v>
      </c>
      <c r="C239" s="16" t="s">
        <v>137</v>
      </c>
      <c r="D239" s="21">
        <v>1369.38</v>
      </c>
      <c r="E239" s="26"/>
      <c r="F239" s="19">
        <f t="shared" si="3"/>
        <v>0</v>
      </c>
      <c r="H239" s="22">
        <v>36.44</v>
      </c>
    </row>
    <row r="240" ht="13.9" customHeight="1" spans="1:8">
      <c r="A240" s="14" t="s">
        <v>453</v>
      </c>
      <c r="B240" s="15" t="s">
        <v>454</v>
      </c>
      <c r="C240" s="16" t="s">
        <v>137</v>
      </c>
      <c r="D240" s="21">
        <v>1948.36</v>
      </c>
      <c r="E240" s="26"/>
      <c r="F240" s="19">
        <f t="shared" si="3"/>
        <v>0</v>
      </c>
      <c r="H240" s="22">
        <v>130.41</v>
      </c>
    </row>
    <row r="241" ht="13.2" customHeight="1" spans="1:8">
      <c r="A241" s="14" t="s">
        <v>455</v>
      </c>
      <c r="B241" s="15" t="s">
        <v>456</v>
      </c>
      <c r="C241" s="16"/>
      <c r="D241" s="17"/>
      <c r="E241" s="26"/>
      <c r="F241" s="19"/>
      <c r="H241" s="23"/>
    </row>
    <row r="242" ht="13.9" customHeight="1" spans="1:8">
      <c r="A242" s="14" t="s">
        <v>457</v>
      </c>
      <c r="B242" s="15" t="s">
        <v>458</v>
      </c>
      <c r="C242" s="16"/>
      <c r="D242" s="17"/>
      <c r="E242" s="26"/>
      <c r="F242" s="19"/>
      <c r="H242" s="23"/>
    </row>
    <row r="243" ht="13.2" customHeight="1" spans="1:8">
      <c r="A243" s="14" t="s">
        <v>459</v>
      </c>
      <c r="B243" s="15" t="s">
        <v>460</v>
      </c>
      <c r="C243" s="16" t="s">
        <v>155</v>
      </c>
      <c r="D243" s="21">
        <v>284.9</v>
      </c>
      <c r="E243" s="26"/>
      <c r="F243" s="19">
        <f t="shared" si="3"/>
        <v>0</v>
      </c>
      <c r="H243" s="22">
        <v>1070.82</v>
      </c>
    </row>
    <row r="244" ht="13.2" customHeight="1" spans="1:8">
      <c r="A244" s="14" t="s">
        <v>461</v>
      </c>
      <c r="B244" s="15" t="s">
        <v>462</v>
      </c>
      <c r="C244" s="16" t="s">
        <v>155</v>
      </c>
      <c r="D244" s="21">
        <v>1557.35</v>
      </c>
      <c r="E244" s="26"/>
      <c r="F244" s="19">
        <f t="shared" si="3"/>
        <v>0</v>
      </c>
      <c r="H244" s="22">
        <v>760.89</v>
      </c>
    </row>
    <row r="245" ht="13.9" customHeight="1" spans="1:8">
      <c r="A245" s="14" t="s">
        <v>463</v>
      </c>
      <c r="B245" s="15" t="s">
        <v>464</v>
      </c>
      <c r="C245" s="16" t="s">
        <v>155</v>
      </c>
      <c r="D245" s="21">
        <v>83</v>
      </c>
      <c r="E245" s="26"/>
      <c r="F245" s="19">
        <f t="shared" si="3"/>
        <v>0</v>
      </c>
      <c r="H245" s="22">
        <v>1092.92</v>
      </c>
    </row>
    <row r="246" ht="13.2" customHeight="1" spans="1:8">
      <c r="A246" s="14" t="s">
        <v>465</v>
      </c>
      <c r="B246" s="15" t="s">
        <v>466</v>
      </c>
      <c r="C246" s="16" t="s">
        <v>155</v>
      </c>
      <c r="D246" s="21">
        <v>2054.39</v>
      </c>
      <c r="E246" s="26"/>
      <c r="F246" s="19">
        <f t="shared" si="3"/>
        <v>0</v>
      </c>
      <c r="H246" s="22">
        <v>772.83</v>
      </c>
    </row>
    <row r="247" ht="13.2" customHeight="1" spans="1:8">
      <c r="A247" s="14" t="s">
        <v>467</v>
      </c>
      <c r="B247" s="15" t="s">
        <v>468</v>
      </c>
      <c r="C247" s="16"/>
      <c r="D247" s="17"/>
      <c r="E247" s="26"/>
      <c r="F247" s="19"/>
      <c r="H247" s="23"/>
    </row>
    <row r="248" ht="13.9" customHeight="1" spans="1:8">
      <c r="A248" s="14" t="s">
        <v>469</v>
      </c>
      <c r="B248" s="15" t="s">
        <v>470</v>
      </c>
      <c r="C248" s="16" t="s">
        <v>155</v>
      </c>
      <c r="D248" s="21">
        <v>596.07</v>
      </c>
      <c r="E248" s="26"/>
      <c r="F248" s="19">
        <f t="shared" si="3"/>
        <v>0</v>
      </c>
      <c r="H248" s="22">
        <v>1114.6</v>
      </c>
    </row>
    <row r="249" ht="13.2" customHeight="1" spans="1:8">
      <c r="A249" s="14" t="s">
        <v>471</v>
      </c>
      <c r="B249" s="15" t="s">
        <v>472</v>
      </c>
      <c r="C249" s="16"/>
      <c r="D249" s="17"/>
      <c r="E249" s="26"/>
      <c r="F249" s="19"/>
      <c r="H249" s="23"/>
    </row>
    <row r="250" ht="13.9" customHeight="1" spans="1:8">
      <c r="A250" s="14" t="s">
        <v>473</v>
      </c>
      <c r="B250" s="15" t="s">
        <v>474</v>
      </c>
      <c r="C250" s="16"/>
      <c r="D250" s="17"/>
      <c r="E250" s="26"/>
      <c r="F250" s="19"/>
      <c r="H250" s="23"/>
    </row>
    <row r="251" ht="13.2" customHeight="1" spans="1:8">
      <c r="A251" s="14" t="s">
        <v>475</v>
      </c>
      <c r="B251" s="15" t="s">
        <v>476</v>
      </c>
      <c r="C251" s="16" t="s">
        <v>155</v>
      </c>
      <c r="D251" s="21">
        <v>234.6</v>
      </c>
      <c r="E251" s="26"/>
      <c r="F251" s="19">
        <f t="shared" si="3"/>
        <v>0</v>
      </c>
      <c r="H251" s="22">
        <v>420.93</v>
      </c>
    </row>
    <row r="252" ht="13.2" customHeight="1" spans="1:8">
      <c r="A252" s="14" t="s">
        <v>477</v>
      </c>
      <c r="B252" s="15" t="s">
        <v>478</v>
      </c>
      <c r="C252" s="16" t="s">
        <v>155</v>
      </c>
      <c r="D252" s="21">
        <v>7.17</v>
      </c>
      <c r="E252" s="26"/>
      <c r="F252" s="19">
        <f t="shared" si="3"/>
        <v>0</v>
      </c>
      <c r="H252" s="22">
        <v>495.12</v>
      </c>
    </row>
    <row r="253" ht="13.9" customHeight="1" spans="1:8">
      <c r="A253" s="14" t="s">
        <v>479</v>
      </c>
      <c r="B253" s="15" t="s">
        <v>480</v>
      </c>
      <c r="C253" s="16"/>
      <c r="D253" s="17"/>
      <c r="E253" s="26"/>
      <c r="F253" s="19"/>
      <c r="H253" s="23"/>
    </row>
    <row r="254" ht="13.2" customHeight="1" spans="1:8">
      <c r="A254" s="14" t="s">
        <v>481</v>
      </c>
      <c r="B254" s="15" t="s">
        <v>482</v>
      </c>
      <c r="C254" s="16"/>
      <c r="D254" s="17"/>
      <c r="E254" s="26"/>
      <c r="F254" s="19"/>
      <c r="H254" s="23"/>
    </row>
    <row r="255" ht="13.2" customHeight="1" spans="1:8">
      <c r="A255" s="14" t="s">
        <v>483</v>
      </c>
      <c r="B255" s="15" t="s">
        <v>484</v>
      </c>
      <c r="C255" s="16" t="s">
        <v>155</v>
      </c>
      <c r="D255" s="21">
        <v>58.5</v>
      </c>
      <c r="E255" s="26"/>
      <c r="F255" s="19">
        <f t="shared" si="3"/>
        <v>0</v>
      </c>
      <c r="H255" s="22">
        <v>668.02</v>
      </c>
    </row>
    <row r="256" ht="13.9" customHeight="1" spans="1:8">
      <c r="A256" s="14" t="s">
        <v>485</v>
      </c>
      <c r="B256" s="15" t="s">
        <v>239</v>
      </c>
      <c r="C256" s="16" t="s">
        <v>155</v>
      </c>
      <c r="D256" s="21">
        <v>0.24</v>
      </c>
      <c r="E256" s="26"/>
      <c r="F256" s="19">
        <f t="shared" si="3"/>
        <v>0</v>
      </c>
      <c r="H256" s="22">
        <v>766.67</v>
      </c>
    </row>
    <row r="257" ht="13.2" customHeight="1" spans="1:8">
      <c r="A257" s="14" t="s">
        <v>486</v>
      </c>
      <c r="B257" s="15" t="s">
        <v>487</v>
      </c>
      <c r="C257" s="16" t="s">
        <v>155</v>
      </c>
      <c r="D257" s="21">
        <v>12857.527</v>
      </c>
      <c r="E257" s="26"/>
      <c r="F257" s="19">
        <f t="shared" si="3"/>
        <v>0</v>
      </c>
      <c r="H257" s="22">
        <v>816.62</v>
      </c>
    </row>
    <row r="258" ht="13.9" customHeight="1" spans="1:8">
      <c r="A258" s="14" t="s">
        <v>488</v>
      </c>
      <c r="B258" s="15" t="s">
        <v>489</v>
      </c>
      <c r="C258" s="16" t="s">
        <v>155</v>
      </c>
      <c r="D258" s="21">
        <v>2637.8</v>
      </c>
      <c r="E258" s="26"/>
      <c r="F258" s="19">
        <f t="shared" si="3"/>
        <v>0</v>
      </c>
      <c r="H258" s="22">
        <v>785.74</v>
      </c>
    </row>
    <row r="259" ht="13.2" customHeight="1" spans="1:8">
      <c r="A259" s="14" t="s">
        <v>490</v>
      </c>
      <c r="B259" s="15" t="s">
        <v>491</v>
      </c>
      <c r="C259" s="16"/>
      <c r="D259" s="17"/>
      <c r="E259" s="26"/>
      <c r="F259" s="19"/>
      <c r="H259" s="23"/>
    </row>
    <row r="260" ht="13.2" customHeight="1" spans="1:8">
      <c r="A260" s="14" t="s">
        <v>492</v>
      </c>
      <c r="B260" s="15" t="s">
        <v>244</v>
      </c>
      <c r="C260" s="16" t="s">
        <v>245</v>
      </c>
      <c r="D260" s="21">
        <v>225860.2</v>
      </c>
      <c r="E260" s="26"/>
      <c r="F260" s="19">
        <f t="shared" si="3"/>
        <v>0</v>
      </c>
      <c r="H260" s="22">
        <v>5.87</v>
      </c>
    </row>
    <row r="261" ht="13.9" customHeight="1" spans="1:8">
      <c r="A261" s="14" t="s">
        <v>493</v>
      </c>
      <c r="B261" s="15" t="s">
        <v>494</v>
      </c>
      <c r="C261" s="16"/>
      <c r="D261" s="17"/>
      <c r="E261" s="26"/>
      <c r="F261" s="19"/>
      <c r="H261" s="23"/>
    </row>
    <row r="262" ht="13.2" customHeight="1" spans="1:8">
      <c r="A262" s="36" t="s">
        <v>495</v>
      </c>
      <c r="B262" s="37" t="s">
        <v>496</v>
      </c>
      <c r="C262" s="38" t="s">
        <v>155</v>
      </c>
      <c r="D262" s="41">
        <v>141.4</v>
      </c>
      <c r="E262" s="42"/>
      <c r="F262" s="40">
        <f t="shared" si="3"/>
        <v>0</v>
      </c>
      <c r="H262" s="43">
        <v>71.21</v>
      </c>
    </row>
    <row r="263" ht="16.1" customHeight="1" spans="1:6">
      <c r="A263" s="34" t="s">
        <v>11</v>
      </c>
      <c r="B263" s="35"/>
      <c r="C263" s="35"/>
      <c r="D263" s="35"/>
      <c r="E263" s="35"/>
      <c r="F263" s="35"/>
    </row>
    <row r="264" ht="9.5" customHeight="1"/>
    <row r="265" ht="32.95" customHeight="1" spans="1:6">
      <c r="A265" s="3" t="s">
        <v>52</v>
      </c>
      <c r="B265" s="3"/>
      <c r="C265" s="3"/>
      <c r="D265" s="3"/>
      <c r="E265" s="3"/>
      <c r="F265" s="3"/>
    </row>
    <row r="266" ht="13.9" customHeight="1" spans="1:6">
      <c r="A266" s="4" t="s">
        <v>53</v>
      </c>
      <c r="B266" s="4"/>
      <c r="C266" s="4" t="s">
        <v>54</v>
      </c>
      <c r="D266" s="4"/>
      <c r="E266" s="4"/>
      <c r="F266" s="4"/>
    </row>
    <row r="267" ht="13.9" customHeight="1" spans="1:6">
      <c r="A267" s="4" t="s">
        <v>55</v>
      </c>
      <c r="B267" s="4"/>
      <c r="C267" s="5" t="s">
        <v>497</v>
      </c>
      <c r="D267" s="5" t="s">
        <v>57</v>
      </c>
      <c r="E267" s="6" t="s">
        <v>58</v>
      </c>
      <c r="F267" s="6"/>
    </row>
    <row r="268" ht="20.5" customHeight="1" spans="1:6">
      <c r="A268" s="7" t="s">
        <v>130</v>
      </c>
      <c r="B268" s="8"/>
      <c r="C268" s="8"/>
      <c r="D268" s="8"/>
      <c r="E268" s="8"/>
      <c r="F268" s="9"/>
    </row>
    <row r="269" ht="21.25" customHeight="1" spans="1:8">
      <c r="A269" s="10" t="s">
        <v>60</v>
      </c>
      <c r="B269" s="11" t="s">
        <v>61</v>
      </c>
      <c r="C269" s="11" t="s">
        <v>62</v>
      </c>
      <c r="D269" s="11" t="s">
        <v>63</v>
      </c>
      <c r="E269" s="11" t="s">
        <v>64</v>
      </c>
      <c r="F269" s="12" t="s">
        <v>65</v>
      </c>
      <c r="H269" s="13" t="s">
        <v>66</v>
      </c>
    </row>
    <row r="270" ht="13.2" customHeight="1" spans="1:8">
      <c r="A270" s="14" t="s">
        <v>498</v>
      </c>
      <c r="B270" s="15" t="s">
        <v>499</v>
      </c>
      <c r="C270" s="16"/>
      <c r="D270" s="17"/>
      <c r="E270" s="17"/>
      <c r="F270" s="19"/>
      <c r="H270" s="20"/>
    </row>
    <row r="271" ht="13.9" customHeight="1" spans="1:8">
      <c r="A271" s="14" t="s">
        <v>500</v>
      </c>
      <c r="B271" s="15" t="s">
        <v>501</v>
      </c>
      <c r="C271" s="16" t="s">
        <v>155</v>
      </c>
      <c r="D271" s="21">
        <v>789.976</v>
      </c>
      <c r="E271" s="26"/>
      <c r="F271" s="19">
        <f>ROUND(D271*E271,0)</f>
        <v>0</v>
      </c>
      <c r="H271" s="22">
        <v>491.9</v>
      </c>
    </row>
    <row r="272" ht="13.2" customHeight="1" spans="1:8">
      <c r="A272" s="14" t="s">
        <v>502</v>
      </c>
      <c r="B272" s="15" t="s">
        <v>503</v>
      </c>
      <c r="C272" s="16"/>
      <c r="D272" s="17"/>
      <c r="E272" s="26"/>
      <c r="F272" s="19"/>
      <c r="H272" s="23"/>
    </row>
    <row r="273" ht="13.2" customHeight="1" spans="1:8">
      <c r="A273" s="14" t="s">
        <v>504</v>
      </c>
      <c r="B273" s="15" t="s">
        <v>505</v>
      </c>
      <c r="C273" s="16"/>
      <c r="D273" s="17"/>
      <c r="E273" s="26"/>
      <c r="F273" s="19"/>
      <c r="H273" s="23"/>
    </row>
    <row r="274" ht="13.9" customHeight="1" spans="1:8">
      <c r="A274" s="14" t="s">
        <v>506</v>
      </c>
      <c r="B274" s="15" t="s">
        <v>507</v>
      </c>
      <c r="C274" s="16" t="s">
        <v>155</v>
      </c>
      <c r="D274" s="21">
        <v>63.75</v>
      </c>
      <c r="E274" s="26"/>
      <c r="F274" s="19">
        <f t="shared" ref="F272:F302" si="4">ROUND(D274*E274,0)</f>
        <v>0</v>
      </c>
      <c r="H274" s="22">
        <v>3420.75</v>
      </c>
    </row>
    <row r="275" ht="13.2" customHeight="1" spans="1:8">
      <c r="A275" s="14" t="s">
        <v>508</v>
      </c>
      <c r="B275" s="15" t="s">
        <v>509</v>
      </c>
      <c r="C275" s="16"/>
      <c r="D275" s="17"/>
      <c r="E275" s="26"/>
      <c r="F275" s="19"/>
      <c r="H275" s="23"/>
    </row>
    <row r="276" ht="13.9" customHeight="1" spans="1:8">
      <c r="A276" s="14" t="s">
        <v>510</v>
      </c>
      <c r="B276" s="15" t="s">
        <v>511</v>
      </c>
      <c r="C276" s="16"/>
      <c r="D276" s="17"/>
      <c r="E276" s="26"/>
      <c r="F276" s="19"/>
      <c r="H276" s="23"/>
    </row>
    <row r="277" ht="13.2" customHeight="1" spans="1:8">
      <c r="A277" s="14" t="s">
        <v>512</v>
      </c>
      <c r="B277" s="15" t="s">
        <v>513</v>
      </c>
      <c r="C277" s="16"/>
      <c r="D277" s="17"/>
      <c r="E277" s="26"/>
      <c r="F277" s="19"/>
      <c r="H277" s="23"/>
    </row>
    <row r="278" ht="13.2" customHeight="1" spans="1:8">
      <c r="A278" s="14" t="s">
        <v>514</v>
      </c>
      <c r="B278" s="15" t="s">
        <v>515</v>
      </c>
      <c r="C278" s="16" t="s">
        <v>121</v>
      </c>
      <c r="D278" s="21">
        <v>3177</v>
      </c>
      <c r="E278" s="26"/>
      <c r="F278" s="19">
        <f t="shared" si="4"/>
        <v>0</v>
      </c>
      <c r="H278" s="22">
        <v>355.69</v>
      </c>
    </row>
    <row r="279" ht="13.9" customHeight="1" spans="1:8">
      <c r="A279" s="14" t="s">
        <v>516</v>
      </c>
      <c r="B279" s="15" t="s">
        <v>517</v>
      </c>
      <c r="C279" s="16"/>
      <c r="D279" s="17"/>
      <c r="E279" s="26"/>
      <c r="F279" s="19"/>
      <c r="H279" s="23"/>
    </row>
    <row r="280" ht="13.2" customHeight="1" spans="1:8">
      <c r="A280" s="14" t="s">
        <v>518</v>
      </c>
      <c r="B280" s="15" t="s">
        <v>519</v>
      </c>
      <c r="C280" s="16"/>
      <c r="D280" s="17"/>
      <c r="E280" s="26"/>
      <c r="F280" s="19"/>
      <c r="H280" s="23"/>
    </row>
    <row r="281" ht="13.2" customHeight="1" spans="1:8">
      <c r="A281" s="14" t="s">
        <v>520</v>
      </c>
      <c r="B281" s="15" t="s">
        <v>521</v>
      </c>
      <c r="C281" s="16" t="s">
        <v>121</v>
      </c>
      <c r="D281" s="21">
        <v>5724</v>
      </c>
      <c r="E281" s="26"/>
      <c r="F281" s="19">
        <f t="shared" si="4"/>
        <v>0</v>
      </c>
      <c r="H281" s="22">
        <v>163.43</v>
      </c>
    </row>
    <row r="282" ht="13.9" customHeight="1" spans="1:8">
      <c r="A282" s="14" t="s">
        <v>522</v>
      </c>
      <c r="B282" s="15" t="s">
        <v>523</v>
      </c>
      <c r="C282" s="16"/>
      <c r="D282" s="17"/>
      <c r="E282" s="26"/>
      <c r="F282" s="19"/>
      <c r="H282" s="23"/>
    </row>
    <row r="283" ht="13.2" customHeight="1" spans="1:8">
      <c r="A283" s="14" t="s">
        <v>524</v>
      </c>
      <c r="B283" s="15" t="s">
        <v>487</v>
      </c>
      <c r="C283" s="16" t="s">
        <v>155</v>
      </c>
      <c r="D283" s="21">
        <v>243</v>
      </c>
      <c r="E283" s="26"/>
      <c r="F283" s="19">
        <f t="shared" si="4"/>
        <v>0</v>
      </c>
      <c r="H283" s="22">
        <v>1240.4</v>
      </c>
    </row>
    <row r="284" ht="13.9" customHeight="1" spans="1:8">
      <c r="A284" s="14" t="s">
        <v>525</v>
      </c>
      <c r="B284" s="15" t="s">
        <v>526</v>
      </c>
      <c r="C284" s="16"/>
      <c r="D284" s="17"/>
      <c r="E284" s="26"/>
      <c r="F284" s="19"/>
      <c r="H284" s="23"/>
    </row>
    <row r="285" ht="13.2" customHeight="1" spans="1:8">
      <c r="A285" s="14" t="s">
        <v>527</v>
      </c>
      <c r="B285" s="15" t="s">
        <v>244</v>
      </c>
      <c r="C285" s="16" t="s">
        <v>245</v>
      </c>
      <c r="D285" s="21">
        <v>31267</v>
      </c>
      <c r="E285" s="26"/>
      <c r="F285" s="19">
        <f t="shared" si="4"/>
        <v>0</v>
      </c>
      <c r="H285" s="22">
        <v>6.56</v>
      </c>
    </row>
    <row r="286" ht="13.2" customHeight="1" spans="1:8">
      <c r="A286" s="14" t="s">
        <v>528</v>
      </c>
      <c r="B286" s="15" t="s">
        <v>529</v>
      </c>
      <c r="C286" s="16"/>
      <c r="D286" s="17"/>
      <c r="E286" s="26"/>
      <c r="F286" s="19"/>
      <c r="H286" s="23"/>
    </row>
    <row r="287" ht="13.9" customHeight="1" spans="1:8">
      <c r="A287" s="14" t="s">
        <v>530</v>
      </c>
      <c r="B287" s="15" t="s">
        <v>531</v>
      </c>
      <c r="C287" s="16"/>
      <c r="D287" s="17"/>
      <c r="E287" s="26"/>
      <c r="F287" s="19"/>
      <c r="H287" s="23"/>
    </row>
    <row r="288" ht="13.2" customHeight="1" spans="1:8">
      <c r="A288" s="14" t="s">
        <v>532</v>
      </c>
      <c r="B288" s="15" t="s">
        <v>533</v>
      </c>
      <c r="C288" s="16" t="s">
        <v>245</v>
      </c>
      <c r="D288" s="21">
        <v>139015</v>
      </c>
      <c r="E288" s="26"/>
      <c r="F288" s="19">
        <f t="shared" si="4"/>
        <v>0</v>
      </c>
      <c r="H288" s="22">
        <v>5.61</v>
      </c>
    </row>
    <row r="289" ht="13.2" customHeight="1" spans="1:8">
      <c r="A289" s="14" t="s">
        <v>534</v>
      </c>
      <c r="B289" s="15" t="s">
        <v>535</v>
      </c>
      <c r="C289" s="16"/>
      <c r="D289" s="17"/>
      <c r="E289" s="26"/>
      <c r="F289" s="19"/>
      <c r="H289" s="23"/>
    </row>
    <row r="290" ht="13.9" customHeight="1" spans="1:8">
      <c r="A290" s="14" t="s">
        <v>536</v>
      </c>
      <c r="B290" s="15" t="s">
        <v>537</v>
      </c>
      <c r="C290" s="16"/>
      <c r="D290" s="17"/>
      <c r="E290" s="26"/>
      <c r="F290" s="19"/>
      <c r="H290" s="23"/>
    </row>
    <row r="291" ht="13.2" customHeight="1" spans="1:8">
      <c r="A291" s="14" t="s">
        <v>538</v>
      </c>
      <c r="B291" s="15" t="s">
        <v>487</v>
      </c>
      <c r="C291" s="16" t="s">
        <v>155</v>
      </c>
      <c r="D291" s="21">
        <v>85.05</v>
      </c>
      <c r="E291" s="26"/>
      <c r="F291" s="19">
        <f t="shared" si="4"/>
        <v>0</v>
      </c>
      <c r="H291" s="22">
        <v>890.5</v>
      </c>
    </row>
    <row r="292" ht="13.2" customHeight="1" spans="1:8">
      <c r="A292" s="14" t="s">
        <v>539</v>
      </c>
      <c r="B292" s="15" t="s">
        <v>540</v>
      </c>
      <c r="C292" s="16" t="s">
        <v>245</v>
      </c>
      <c r="D292" s="21">
        <v>12449.67</v>
      </c>
      <c r="E292" s="26"/>
      <c r="F292" s="19">
        <f t="shared" si="4"/>
        <v>0</v>
      </c>
      <c r="H292" s="22">
        <v>6.6</v>
      </c>
    </row>
    <row r="293" ht="13.9" customHeight="1" spans="1:8">
      <c r="A293" s="14" t="s">
        <v>541</v>
      </c>
      <c r="B293" s="15" t="s">
        <v>542</v>
      </c>
      <c r="C293" s="16"/>
      <c r="D293" s="17"/>
      <c r="E293" s="26"/>
      <c r="F293" s="19"/>
      <c r="H293" s="23"/>
    </row>
    <row r="294" ht="13.2" customHeight="1" spans="1:8">
      <c r="A294" s="14" t="s">
        <v>543</v>
      </c>
      <c r="B294" s="15" t="s">
        <v>544</v>
      </c>
      <c r="C294" s="16"/>
      <c r="D294" s="17"/>
      <c r="E294" s="26"/>
      <c r="F294" s="19"/>
      <c r="H294" s="23"/>
    </row>
    <row r="295" ht="13.9" customHeight="1" spans="1:8">
      <c r="A295" s="14" t="s">
        <v>545</v>
      </c>
      <c r="B295" s="15" t="s">
        <v>487</v>
      </c>
      <c r="C295" s="16" t="s">
        <v>155</v>
      </c>
      <c r="D295" s="21">
        <v>167</v>
      </c>
      <c r="E295" s="26"/>
      <c r="F295" s="19">
        <f t="shared" si="4"/>
        <v>0</v>
      </c>
      <c r="H295" s="22">
        <v>803.97</v>
      </c>
    </row>
    <row r="296" ht="13.2" customHeight="1" spans="1:8">
      <c r="A296" s="14" t="s">
        <v>546</v>
      </c>
      <c r="B296" s="15" t="s">
        <v>547</v>
      </c>
      <c r="C296" s="16" t="s">
        <v>245</v>
      </c>
      <c r="D296" s="21">
        <v>17516</v>
      </c>
      <c r="E296" s="26"/>
      <c r="F296" s="19">
        <f t="shared" si="4"/>
        <v>0</v>
      </c>
      <c r="H296" s="22">
        <v>5.76</v>
      </c>
    </row>
    <row r="297" ht="13.2" customHeight="1" spans="1:8">
      <c r="A297" s="14" t="s">
        <v>548</v>
      </c>
      <c r="B297" s="15" t="s">
        <v>549</v>
      </c>
      <c r="C297" s="16"/>
      <c r="D297" s="17"/>
      <c r="E297" s="26"/>
      <c r="F297" s="19"/>
      <c r="H297" s="23"/>
    </row>
    <row r="298" ht="13.9" customHeight="1" spans="1:8">
      <c r="A298" s="14" t="s">
        <v>550</v>
      </c>
      <c r="B298" s="15" t="s">
        <v>551</v>
      </c>
      <c r="C298" s="16" t="s">
        <v>434</v>
      </c>
      <c r="D298" s="21">
        <v>156</v>
      </c>
      <c r="E298" s="26"/>
      <c r="F298" s="19">
        <f t="shared" si="4"/>
        <v>0</v>
      </c>
      <c r="H298" s="22">
        <v>300</v>
      </c>
    </row>
    <row r="299" ht="13.2" customHeight="1" spans="1:8">
      <c r="A299" s="14" t="s">
        <v>552</v>
      </c>
      <c r="B299" s="15" t="s">
        <v>553</v>
      </c>
      <c r="C299" s="16" t="s">
        <v>434</v>
      </c>
      <c r="D299" s="21">
        <v>1</v>
      </c>
      <c r="E299" s="26"/>
      <c r="F299" s="19">
        <f t="shared" si="4"/>
        <v>0</v>
      </c>
      <c r="H299" s="22">
        <v>328</v>
      </c>
    </row>
    <row r="300" ht="13.2" customHeight="1" spans="1:8">
      <c r="A300" s="14" t="s">
        <v>554</v>
      </c>
      <c r="B300" s="15" t="s">
        <v>555</v>
      </c>
      <c r="C300" s="16" t="s">
        <v>434</v>
      </c>
      <c r="D300" s="21">
        <v>1</v>
      </c>
      <c r="E300" s="26"/>
      <c r="F300" s="19">
        <f t="shared" si="4"/>
        <v>0</v>
      </c>
      <c r="H300" s="22">
        <v>484</v>
      </c>
    </row>
    <row r="301" ht="13.9" customHeight="1" spans="1:8">
      <c r="A301" s="14" t="s">
        <v>556</v>
      </c>
      <c r="B301" s="15" t="s">
        <v>557</v>
      </c>
      <c r="C301" s="16" t="s">
        <v>434</v>
      </c>
      <c r="D301" s="21">
        <v>3</v>
      </c>
      <c r="E301" s="26"/>
      <c r="F301" s="19">
        <f t="shared" si="4"/>
        <v>0</v>
      </c>
      <c r="H301" s="22">
        <v>593.67</v>
      </c>
    </row>
    <row r="302" ht="13.2" customHeight="1" spans="1:8">
      <c r="A302" s="14" t="s">
        <v>558</v>
      </c>
      <c r="B302" s="15" t="s">
        <v>559</v>
      </c>
      <c r="C302" s="16" t="s">
        <v>434</v>
      </c>
      <c r="D302" s="21">
        <v>1</v>
      </c>
      <c r="E302" s="26"/>
      <c r="F302" s="19">
        <f t="shared" si="4"/>
        <v>0</v>
      </c>
      <c r="H302" s="22">
        <v>891</v>
      </c>
    </row>
    <row r="303" ht="13.9" customHeight="1" spans="1:6">
      <c r="A303" s="14"/>
      <c r="B303" s="15"/>
      <c r="C303" s="16"/>
      <c r="D303" s="17"/>
      <c r="E303" s="17"/>
      <c r="F303" s="19"/>
    </row>
    <row r="304" ht="13.2" customHeight="1" spans="1:6">
      <c r="A304" s="14"/>
      <c r="B304" s="15"/>
      <c r="C304" s="16"/>
      <c r="D304" s="17"/>
      <c r="E304" s="17"/>
      <c r="F304" s="19"/>
    </row>
    <row r="305" ht="13.2" customHeight="1" spans="1:6">
      <c r="A305" s="14"/>
      <c r="B305" s="15"/>
      <c r="C305" s="16"/>
      <c r="D305" s="17"/>
      <c r="E305" s="17"/>
      <c r="F305" s="19"/>
    </row>
    <row r="306" ht="13.9" customHeight="1" spans="1:6">
      <c r="A306" s="14"/>
      <c r="B306" s="15"/>
      <c r="C306" s="16"/>
      <c r="D306" s="17"/>
      <c r="E306" s="17"/>
      <c r="F306" s="19"/>
    </row>
    <row r="307" ht="13.2" customHeight="1" spans="1:6">
      <c r="A307" s="14"/>
      <c r="B307" s="15"/>
      <c r="C307" s="16"/>
      <c r="D307" s="17"/>
      <c r="E307" s="17"/>
      <c r="F307" s="19"/>
    </row>
    <row r="308" ht="13.2" customHeight="1" spans="1:6">
      <c r="A308" s="14"/>
      <c r="B308" s="15"/>
      <c r="C308" s="16"/>
      <c r="D308" s="17"/>
      <c r="E308" s="17"/>
      <c r="F308" s="19"/>
    </row>
    <row r="309" ht="13.9" customHeight="1" spans="1:6">
      <c r="A309" s="14"/>
      <c r="B309" s="15"/>
      <c r="C309" s="16"/>
      <c r="D309" s="17"/>
      <c r="E309" s="17"/>
      <c r="F309" s="19"/>
    </row>
    <row r="310" ht="13.2" customHeight="1" spans="1:6">
      <c r="A310" s="14"/>
      <c r="B310" s="15"/>
      <c r="C310" s="16"/>
      <c r="D310" s="17"/>
      <c r="E310" s="17"/>
      <c r="F310" s="19"/>
    </row>
    <row r="311" ht="13.9" customHeight="1" spans="1:6">
      <c r="A311" s="14"/>
      <c r="B311" s="15"/>
      <c r="C311" s="16"/>
      <c r="D311" s="17"/>
      <c r="E311" s="17"/>
      <c r="F311" s="19"/>
    </row>
    <row r="312" ht="13.2" customHeight="1" spans="1:6">
      <c r="A312" s="14"/>
      <c r="B312" s="15"/>
      <c r="C312" s="16"/>
      <c r="D312" s="17"/>
      <c r="E312" s="17"/>
      <c r="F312" s="19"/>
    </row>
    <row r="313" ht="13.2" customHeight="1" spans="1:6">
      <c r="A313" s="14"/>
      <c r="B313" s="15"/>
      <c r="C313" s="16"/>
      <c r="D313" s="17"/>
      <c r="E313" s="17"/>
      <c r="F313" s="19"/>
    </row>
    <row r="314" ht="27.85" customHeight="1" spans="1:6">
      <c r="A314" s="29"/>
      <c r="B314" s="30" t="s">
        <v>560</v>
      </c>
      <c r="C314" s="31">
        <f>SUM(F60:F102)+SUM(F113:F155)+SUM(F166:F209)+SUM(F218:F262)+SUM(F271:F302)</f>
        <v>0</v>
      </c>
      <c r="D314" s="32"/>
      <c r="E314" s="32"/>
      <c r="F314" s="33"/>
    </row>
    <row r="315" ht="16.1" customHeight="1" spans="1:6">
      <c r="A315" s="34" t="s">
        <v>11</v>
      </c>
      <c r="B315" s="35"/>
      <c r="C315" s="35"/>
      <c r="D315" s="35"/>
      <c r="E315" s="35"/>
      <c r="F315" s="35"/>
    </row>
    <row r="316" ht="8.8" customHeight="1"/>
    <row r="317" ht="32.95" customHeight="1" spans="1:6">
      <c r="A317" s="3" t="s">
        <v>52</v>
      </c>
      <c r="B317" s="3"/>
      <c r="C317" s="3"/>
      <c r="D317" s="3"/>
      <c r="E317" s="3"/>
      <c r="F317" s="3"/>
    </row>
    <row r="318" ht="13.9" customHeight="1" spans="1:6">
      <c r="A318" s="4" t="s">
        <v>53</v>
      </c>
      <c r="B318" s="4"/>
      <c r="C318" s="4" t="s">
        <v>54</v>
      </c>
      <c r="D318" s="4"/>
      <c r="E318" s="4"/>
      <c r="F318" s="4"/>
    </row>
    <row r="319" ht="13.9" customHeight="1" spans="1:6">
      <c r="A319" s="4" t="s">
        <v>55</v>
      </c>
      <c r="B319" s="4"/>
      <c r="C319" s="5" t="s">
        <v>561</v>
      </c>
      <c r="D319" s="5" t="s">
        <v>57</v>
      </c>
      <c r="E319" s="6" t="s">
        <v>58</v>
      </c>
      <c r="F319" s="6"/>
    </row>
    <row r="320" ht="20.5" customHeight="1" spans="1:6">
      <c r="A320" s="7" t="s">
        <v>562</v>
      </c>
      <c r="B320" s="8"/>
      <c r="C320" s="8"/>
      <c r="D320" s="8"/>
      <c r="E320" s="8"/>
      <c r="F320" s="9"/>
    </row>
    <row r="321" ht="21.25" customHeight="1" spans="1:8">
      <c r="A321" s="10" t="s">
        <v>60</v>
      </c>
      <c r="B321" s="11" t="s">
        <v>61</v>
      </c>
      <c r="C321" s="11" t="s">
        <v>62</v>
      </c>
      <c r="D321" s="11" t="s">
        <v>63</v>
      </c>
      <c r="E321" s="11" t="s">
        <v>64</v>
      </c>
      <c r="F321" s="12" t="s">
        <v>65</v>
      </c>
      <c r="H321" s="13" t="s">
        <v>66</v>
      </c>
    </row>
    <row r="322" ht="13.2" customHeight="1" spans="1:8">
      <c r="A322" s="14" t="s">
        <v>563</v>
      </c>
      <c r="B322" s="15" t="s">
        <v>564</v>
      </c>
      <c r="C322" s="16"/>
      <c r="D322" s="17"/>
      <c r="E322" s="17"/>
      <c r="F322" s="19"/>
      <c r="H322" s="20"/>
    </row>
    <row r="323" ht="13.9" customHeight="1" spans="1:8">
      <c r="A323" s="14" t="s">
        <v>565</v>
      </c>
      <c r="B323" s="15" t="s">
        <v>566</v>
      </c>
      <c r="C323" s="16"/>
      <c r="D323" s="17"/>
      <c r="E323" s="17"/>
      <c r="F323" s="19"/>
      <c r="H323" s="20"/>
    </row>
    <row r="324" ht="13.2" customHeight="1" spans="1:8">
      <c r="A324" s="14" t="s">
        <v>567</v>
      </c>
      <c r="B324" s="15" t="s">
        <v>568</v>
      </c>
      <c r="C324" s="16" t="s">
        <v>155</v>
      </c>
      <c r="D324" s="21">
        <v>67.2</v>
      </c>
      <c r="E324" s="26"/>
      <c r="F324" s="19">
        <f>ROUND(D324*E324,0)</f>
        <v>0</v>
      </c>
      <c r="H324" s="22">
        <v>56.93</v>
      </c>
    </row>
    <row r="325" ht="13.2" customHeight="1" spans="1:8">
      <c r="A325" s="14" t="s">
        <v>569</v>
      </c>
      <c r="B325" s="15" t="s">
        <v>570</v>
      </c>
      <c r="C325" s="16"/>
      <c r="D325" s="17"/>
      <c r="E325" s="26"/>
      <c r="F325" s="19"/>
      <c r="H325" s="23"/>
    </row>
    <row r="326" ht="13.9" customHeight="1" spans="1:8">
      <c r="A326" s="14" t="s">
        <v>571</v>
      </c>
      <c r="B326" s="15" t="s">
        <v>570</v>
      </c>
      <c r="C326" s="16"/>
      <c r="D326" s="17"/>
      <c r="E326" s="26"/>
      <c r="F326" s="19"/>
      <c r="H326" s="23"/>
    </row>
    <row r="327" ht="13.2" customHeight="1" spans="1:8">
      <c r="A327" s="14" t="s">
        <v>572</v>
      </c>
      <c r="B327" s="15" t="s">
        <v>573</v>
      </c>
      <c r="C327" s="16"/>
      <c r="D327" s="17"/>
      <c r="E327" s="26"/>
      <c r="F327" s="19"/>
      <c r="H327" s="23"/>
    </row>
    <row r="328" ht="13.9" customHeight="1" spans="1:8">
      <c r="A328" s="14" t="s">
        <v>574</v>
      </c>
      <c r="B328" s="15" t="s">
        <v>575</v>
      </c>
      <c r="C328" s="16" t="s">
        <v>137</v>
      </c>
      <c r="D328" s="21">
        <v>96.69</v>
      </c>
      <c r="E328" s="26"/>
      <c r="F328" s="19">
        <f>ROUND(D328*E328,0)</f>
        <v>0</v>
      </c>
      <c r="H328" s="22">
        <v>41.37</v>
      </c>
    </row>
    <row r="329" ht="13.2" customHeight="1" spans="1:8">
      <c r="A329" s="14" t="s">
        <v>576</v>
      </c>
      <c r="B329" s="15" t="s">
        <v>577</v>
      </c>
      <c r="C329" s="16"/>
      <c r="D329" s="17"/>
      <c r="E329" s="26"/>
      <c r="F329" s="19"/>
      <c r="H329" s="23"/>
    </row>
    <row r="330" ht="13.2" customHeight="1" spans="1:8">
      <c r="A330" s="14" t="s">
        <v>578</v>
      </c>
      <c r="B330" s="15" t="s">
        <v>579</v>
      </c>
      <c r="C330" s="16"/>
      <c r="D330" s="17"/>
      <c r="E330" s="26"/>
      <c r="F330" s="19"/>
      <c r="H330" s="23"/>
    </row>
    <row r="331" ht="13.9" customHeight="1" spans="1:8">
      <c r="A331" s="14" t="s">
        <v>580</v>
      </c>
      <c r="B331" s="15" t="s">
        <v>581</v>
      </c>
      <c r="C331" s="16" t="s">
        <v>137</v>
      </c>
      <c r="D331" s="21">
        <v>3749.5</v>
      </c>
      <c r="E331" s="26"/>
      <c r="F331" s="19">
        <f>ROUND(D331*E331,0)</f>
        <v>0</v>
      </c>
      <c r="H331" s="22">
        <v>50.54</v>
      </c>
    </row>
    <row r="332" ht="13.2" customHeight="1" spans="1:8">
      <c r="A332" s="14" t="s">
        <v>582</v>
      </c>
      <c r="B332" s="15" t="s">
        <v>583</v>
      </c>
      <c r="C332" s="16"/>
      <c r="D332" s="17"/>
      <c r="E332" s="26"/>
      <c r="F332" s="19"/>
      <c r="H332" s="23"/>
    </row>
    <row r="333" ht="13.2" customHeight="1" spans="1:8">
      <c r="A333" s="14" t="s">
        <v>584</v>
      </c>
      <c r="B333" s="15" t="s">
        <v>579</v>
      </c>
      <c r="C333" s="16" t="s">
        <v>137</v>
      </c>
      <c r="D333" s="21">
        <v>96.69</v>
      </c>
      <c r="E333" s="26"/>
      <c r="F333" s="19">
        <f>ROUND(D333*E333,0)</f>
        <v>0</v>
      </c>
      <c r="H333" s="22">
        <v>57.69</v>
      </c>
    </row>
    <row r="334" ht="13.9" customHeight="1" spans="1:8">
      <c r="A334" s="14" t="s">
        <v>585</v>
      </c>
      <c r="B334" s="15" t="s">
        <v>586</v>
      </c>
      <c r="C334" s="16"/>
      <c r="D334" s="17"/>
      <c r="E334" s="26"/>
      <c r="F334" s="19"/>
      <c r="H334" s="23"/>
    </row>
    <row r="335" ht="13.2" customHeight="1" spans="1:8">
      <c r="A335" s="14" t="s">
        <v>587</v>
      </c>
      <c r="B335" s="15" t="s">
        <v>588</v>
      </c>
      <c r="C335" s="16" t="s">
        <v>155</v>
      </c>
      <c r="D335" s="21">
        <v>639.3</v>
      </c>
      <c r="E335" s="26"/>
      <c r="F335" s="19">
        <f>ROUND(D335*E335,0)</f>
        <v>0</v>
      </c>
      <c r="H335" s="22">
        <v>277</v>
      </c>
    </row>
    <row r="336" ht="13.9" customHeight="1" spans="1:8">
      <c r="A336" s="14" t="s">
        <v>589</v>
      </c>
      <c r="B336" s="15" t="s">
        <v>590</v>
      </c>
      <c r="C336" s="16"/>
      <c r="D336" s="17"/>
      <c r="E336" s="26"/>
      <c r="F336" s="19"/>
      <c r="H336" s="23"/>
    </row>
    <row r="337" ht="13.2" customHeight="1" spans="1:8">
      <c r="A337" s="14" t="s">
        <v>591</v>
      </c>
      <c r="B337" s="15" t="s">
        <v>592</v>
      </c>
      <c r="C337" s="16"/>
      <c r="D337" s="17"/>
      <c r="E337" s="26"/>
      <c r="F337" s="19"/>
      <c r="H337" s="23"/>
    </row>
    <row r="338" ht="13.2" customHeight="1" spans="1:8">
      <c r="A338" s="14" t="s">
        <v>593</v>
      </c>
      <c r="B338" s="15" t="s">
        <v>575</v>
      </c>
      <c r="C338" s="16"/>
      <c r="D338" s="17"/>
      <c r="E338" s="26"/>
      <c r="F338" s="19"/>
      <c r="H338" s="23"/>
    </row>
    <row r="339" ht="13.9" customHeight="1" spans="1:8">
      <c r="A339" s="14" t="s">
        <v>594</v>
      </c>
      <c r="B339" s="15" t="s">
        <v>595</v>
      </c>
      <c r="C339" s="16" t="s">
        <v>137</v>
      </c>
      <c r="D339" s="21">
        <v>4161.5</v>
      </c>
      <c r="E339" s="26"/>
      <c r="F339" s="19">
        <f>ROUND(D339*E339,0)</f>
        <v>0</v>
      </c>
      <c r="H339" s="22">
        <v>27.63</v>
      </c>
    </row>
    <row r="340" ht="13.2" customHeight="1" spans="1:8">
      <c r="A340" s="14" t="s">
        <v>596</v>
      </c>
      <c r="B340" s="15" t="s">
        <v>597</v>
      </c>
      <c r="C340" s="16"/>
      <c r="D340" s="17"/>
      <c r="E340" s="26"/>
      <c r="F340" s="19"/>
      <c r="H340" s="23"/>
    </row>
    <row r="341" ht="13.2" customHeight="1" spans="1:8">
      <c r="A341" s="14" t="s">
        <v>598</v>
      </c>
      <c r="B341" s="15" t="s">
        <v>599</v>
      </c>
      <c r="C341" s="16"/>
      <c r="D341" s="17"/>
      <c r="E341" s="26"/>
      <c r="F341" s="19"/>
      <c r="H341" s="23"/>
    </row>
    <row r="342" ht="13.9" customHeight="1" spans="1:8">
      <c r="A342" s="14" t="s">
        <v>600</v>
      </c>
      <c r="B342" s="15" t="s">
        <v>601</v>
      </c>
      <c r="C342" s="16"/>
      <c r="D342" s="17"/>
      <c r="E342" s="26"/>
      <c r="F342" s="19"/>
      <c r="H342" s="23"/>
    </row>
    <row r="343" ht="13.2" customHeight="1" spans="1:8">
      <c r="A343" s="14" t="s">
        <v>602</v>
      </c>
      <c r="B343" s="15" t="s">
        <v>239</v>
      </c>
      <c r="C343" s="16" t="s">
        <v>155</v>
      </c>
      <c r="D343" s="21">
        <v>249</v>
      </c>
      <c r="E343" s="26"/>
      <c r="F343" s="19">
        <f>ROUND(D343*E343,0)</f>
        <v>0</v>
      </c>
      <c r="H343" s="22">
        <v>545.64</v>
      </c>
    </row>
    <row r="344" ht="13.2" customHeight="1" spans="1:8">
      <c r="A344" s="14" t="s">
        <v>603</v>
      </c>
      <c r="B344" s="15" t="s">
        <v>604</v>
      </c>
      <c r="C344" s="16"/>
      <c r="D344" s="17"/>
      <c r="E344" s="26"/>
      <c r="F344" s="19"/>
      <c r="H344" s="23"/>
    </row>
    <row r="345" ht="13.9" customHeight="1" spans="1:8">
      <c r="A345" s="14" t="s">
        <v>605</v>
      </c>
      <c r="B345" s="15" t="s">
        <v>606</v>
      </c>
      <c r="C345" s="16"/>
      <c r="D345" s="17"/>
      <c r="E345" s="26"/>
      <c r="F345" s="19"/>
      <c r="H345" s="23"/>
    </row>
    <row r="346" ht="13.2" customHeight="1" spans="1:8">
      <c r="A346" s="14" t="s">
        <v>607</v>
      </c>
      <c r="B346" s="15" t="s">
        <v>608</v>
      </c>
      <c r="C346" s="16" t="s">
        <v>137</v>
      </c>
      <c r="D346" s="21">
        <v>96.69</v>
      </c>
      <c r="E346" s="26"/>
      <c r="F346" s="19">
        <f>ROUND(D346*E346,0)</f>
        <v>0</v>
      </c>
      <c r="H346" s="22">
        <v>4.64</v>
      </c>
    </row>
    <row r="347" ht="13.9" customHeight="1" spans="1:8">
      <c r="A347" s="14" t="s">
        <v>609</v>
      </c>
      <c r="B347" s="15" t="s">
        <v>610</v>
      </c>
      <c r="C347" s="16"/>
      <c r="D347" s="17"/>
      <c r="E347" s="26"/>
      <c r="F347" s="19"/>
      <c r="H347" s="23"/>
    </row>
    <row r="348" ht="13.2" customHeight="1" spans="1:8">
      <c r="A348" s="14" t="s">
        <v>611</v>
      </c>
      <c r="B348" s="15" t="s">
        <v>612</v>
      </c>
      <c r="C348" s="16" t="s">
        <v>137</v>
      </c>
      <c r="D348" s="21">
        <v>96.69</v>
      </c>
      <c r="E348" s="26"/>
      <c r="F348" s="19">
        <f>ROUND(D348*E348,0)</f>
        <v>0</v>
      </c>
      <c r="H348" s="22">
        <v>1.74</v>
      </c>
    </row>
    <row r="349" ht="13.2" customHeight="1" spans="1:8">
      <c r="A349" s="14" t="s">
        <v>613</v>
      </c>
      <c r="B349" s="15" t="s">
        <v>614</v>
      </c>
      <c r="C349" s="16" t="s">
        <v>137</v>
      </c>
      <c r="D349" s="21">
        <v>18.8</v>
      </c>
      <c r="E349" s="26"/>
      <c r="F349" s="19">
        <f>ROUND(D349*E349,0)</f>
        <v>0</v>
      </c>
      <c r="H349" s="22">
        <v>2.98</v>
      </c>
    </row>
    <row r="350" ht="13.9" customHeight="1" spans="1:8">
      <c r="A350" s="14" t="s">
        <v>615</v>
      </c>
      <c r="B350" s="15" t="s">
        <v>616</v>
      </c>
      <c r="C350" s="16"/>
      <c r="D350" s="17"/>
      <c r="E350" s="26"/>
      <c r="F350" s="19"/>
      <c r="H350" s="23"/>
    </row>
    <row r="351" ht="13.2" customHeight="1" spans="1:8">
      <c r="A351" s="14" t="s">
        <v>617</v>
      </c>
      <c r="B351" s="15" t="s">
        <v>618</v>
      </c>
      <c r="C351" s="16"/>
      <c r="D351" s="17"/>
      <c r="E351" s="26"/>
      <c r="F351" s="19"/>
      <c r="H351" s="23"/>
    </row>
    <row r="352" ht="13.2" customHeight="1" spans="1:8">
      <c r="A352" s="14" t="s">
        <v>619</v>
      </c>
      <c r="B352" s="15" t="s">
        <v>620</v>
      </c>
      <c r="C352" s="16" t="s">
        <v>137</v>
      </c>
      <c r="D352" s="21">
        <v>18.8</v>
      </c>
      <c r="E352" s="26"/>
      <c r="F352" s="19">
        <f>ROUND(D352*E352,0)</f>
        <v>0</v>
      </c>
      <c r="H352" s="22">
        <v>5.59</v>
      </c>
    </row>
    <row r="353" ht="13.9" customHeight="1" spans="1:8">
      <c r="A353" s="14" t="s">
        <v>621</v>
      </c>
      <c r="B353" s="15" t="s">
        <v>622</v>
      </c>
      <c r="C353" s="16" t="s">
        <v>137</v>
      </c>
      <c r="D353" s="21">
        <v>96.69</v>
      </c>
      <c r="E353" s="26"/>
      <c r="F353" s="19">
        <f>ROUND(D353*E353,0)</f>
        <v>0</v>
      </c>
      <c r="H353" s="22">
        <v>10.71</v>
      </c>
    </row>
    <row r="354" ht="13.2" customHeight="1" spans="1:8">
      <c r="A354" s="14" t="s">
        <v>623</v>
      </c>
      <c r="B354" s="15" t="s">
        <v>624</v>
      </c>
      <c r="C354" s="16"/>
      <c r="D354" s="17"/>
      <c r="E354" s="26"/>
      <c r="F354" s="19"/>
      <c r="H354" s="23"/>
    </row>
    <row r="355" ht="13.9" customHeight="1" spans="1:8">
      <c r="A355" s="14" t="s">
        <v>625</v>
      </c>
      <c r="B355" s="15" t="s">
        <v>626</v>
      </c>
      <c r="C355" s="16"/>
      <c r="D355" s="17"/>
      <c r="E355" s="26"/>
      <c r="F355" s="19"/>
      <c r="H355" s="23"/>
    </row>
    <row r="356" ht="13.2" customHeight="1" spans="1:8">
      <c r="A356" s="14" t="s">
        <v>627</v>
      </c>
      <c r="B356" s="15" t="s">
        <v>628</v>
      </c>
      <c r="C356" s="16"/>
      <c r="D356" s="17"/>
      <c r="E356" s="26"/>
      <c r="F356" s="19"/>
      <c r="H356" s="23"/>
    </row>
    <row r="357" ht="13.2" customHeight="1" spans="1:8">
      <c r="A357" s="14" t="s">
        <v>629</v>
      </c>
      <c r="B357" s="15" t="s">
        <v>630</v>
      </c>
      <c r="C357" s="16" t="s">
        <v>137</v>
      </c>
      <c r="D357" s="21">
        <v>18.8</v>
      </c>
      <c r="E357" s="26"/>
      <c r="F357" s="19">
        <f>ROUND(D357*E357,0)</f>
        <v>0</v>
      </c>
      <c r="H357" s="22">
        <v>85.27</v>
      </c>
    </row>
    <row r="358" ht="13.9" customHeight="1" spans="1:8">
      <c r="A358" s="14" t="s">
        <v>631</v>
      </c>
      <c r="B358" s="15" t="s">
        <v>632</v>
      </c>
      <c r="C358" s="16"/>
      <c r="D358" s="17"/>
      <c r="E358" s="26"/>
      <c r="F358" s="19"/>
      <c r="H358" s="23"/>
    </row>
    <row r="359" ht="13.2" customHeight="1" spans="1:8">
      <c r="A359" s="14" t="s">
        <v>633</v>
      </c>
      <c r="B359" s="15" t="s">
        <v>634</v>
      </c>
      <c r="C359" s="16"/>
      <c r="D359" s="17"/>
      <c r="E359" s="26"/>
      <c r="F359" s="19"/>
      <c r="H359" s="23"/>
    </row>
    <row r="360" ht="13.2" customHeight="1" spans="1:8">
      <c r="A360" s="14" t="s">
        <v>635</v>
      </c>
      <c r="B360" s="15" t="s">
        <v>636</v>
      </c>
      <c r="C360" s="16" t="s">
        <v>137</v>
      </c>
      <c r="D360" s="21">
        <v>18.8</v>
      </c>
      <c r="E360" s="26"/>
      <c r="F360" s="19">
        <f>ROUND(D360*E360,0)</f>
        <v>0</v>
      </c>
      <c r="H360" s="22">
        <v>81.33</v>
      </c>
    </row>
    <row r="361" ht="13.9" customHeight="1" spans="1:8">
      <c r="A361" s="14" t="s">
        <v>637</v>
      </c>
      <c r="B361" s="15" t="s">
        <v>638</v>
      </c>
      <c r="C361" s="16"/>
      <c r="D361" s="17"/>
      <c r="E361" s="26"/>
      <c r="F361" s="19"/>
      <c r="H361" s="23"/>
    </row>
    <row r="362" ht="13.2" customHeight="1" spans="1:8">
      <c r="A362" s="14" t="s">
        <v>639</v>
      </c>
      <c r="B362" s="15" t="s">
        <v>628</v>
      </c>
      <c r="C362" s="16"/>
      <c r="D362" s="17"/>
      <c r="E362" s="26"/>
      <c r="F362" s="19"/>
      <c r="H362" s="23"/>
    </row>
    <row r="363" ht="13.9" customHeight="1" spans="1:8">
      <c r="A363" s="14" t="s">
        <v>640</v>
      </c>
      <c r="B363" s="15" t="s">
        <v>641</v>
      </c>
      <c r="C363" s="16" t="s">
        <v>137</v>
      </c>
      <c r="D363" s="21">
        <v>96.69</v>
      </c>
      <c r="E363" s="26"/>
      <c r="F363" s="19">
        <f>ROUND(D363*E363,0)</f>
        <v>0</v>
      </c>
      <c r="H363" s="22">
        <v>82.4</v>
      </c>
    </row>
    <row r="364" ht="13.2" customHeight="1" spans="1:8">
      <c r="A364" s="14" t="s">
        <v>642</v>
      </c>
      <c r="B364" s="15" t="s">
        <v>643</v>
      </c>
      <c r="C364" s="16"/>
      <c r="D364" s="17"/>
      <c r="E364" s="26"/>
      <c r="F364" s="19"/>
      <c r="H364" s="23"/>
    </row>
    <row r="365" ht="13.2" customHeight="1" spans="1:8">
      <c r="A365" s="14" t="s">
        <v>644</v>
      </c>
      <c r="B365" s="15" t="s">
        <v>634</v>
      </c>
      <c r="C365" s="16"/>
      <c r="D365" s="17"/>
      <c r="E365" s="26"/>
      <c r="F365" s="19"/>
      <c r="H365" s="23"/>
    </row>
    <row r="366" ht="13.9" customHeight="1" spans="1:8">
      <c r="A366" s="14" t="s">
        <v>645</v>
      </c>
      <c r="B366" s="15" t="s">
        <v>646</v>
      </c>
      <c r="C366" s="16" t="s">
        <v>137</v>
      </c>
      <c r="D366" s="21">
        <v>96.69</v>
      </c>
      <c r="E366" s="26"/>
      <c r="F366" s="19">
        <f>ROUND(D366*E366,0)</f>
        <v>0</v>
      </c>
      <c r="H366" s="22">
        <v>100.25</v>
      </c>
    </row>
    <row r="367" ht="13.2" customHeight="1" spans="1:6">
      <c r="A367" s="36" t="s">
        <v>647</v>
      </c>
      <c r="B367" s="37" t="s">
        <v>648</v>
      </c>
      <c r="C367" s="38"/>
      <c r="D367" s="39"/>
      <c r="E367" s="39"/>
      <c r="F367" s="40"/>
    </row>
    <row r="368" ht="16.1" customHeight="1" spans="1:6">
      <c r="A368" s="34" t="s">
        <v>11</v>
      </c>
      <c r="B368" s="35"/>
      <c r="C368" s="35"/>
      <c r="D368" s="35"/>
      <c r="E368" s="35"/>
      <c r="F368" s="35"/>
    </row>
    <row r="369" ht="9.5" customHeight="1"/>
    <row r="370" ht="32.95" customHeight="1" spans="1:6">
      <c r="A370" s="3" t="s">
        <v>52</v>
      </c>
      <c r="B370" s="3"/>
      <c r="C370" s="3"/>
      <c r="D370" s="3"/>
      <c r="E370" s="3"/>
      <c r="F370" s="3"/>
    </row>
    <row r="371" ht="13.9" customHeight="1" spans="1:6">
      <c r="A371" s="4" t="s">
        <v>53</v>
      </c>
      <c r="B371" s="4"/>
      <c r="C371" s="4" t="s">
        <v>54</v>
      </c>
      <c r="D371" s="4"/>
      <c r="E371" s="4"/>
      <c r="F371" s="4"/>
    </row>
    <row r="372" ht="13.9" customHeight="1" spans="1:6">
      <c r="A372" s="4" t="s">
        <v>55</v>
      </c>
      <c r="B372" s="4"/>
      <c r="C372" s="5" t="s">
        <v>649</v>
      </c>
      <c r="D372" s="5" t="s">
        <v>57</v>
      </c>
      <c r="E372" s="6" t="s">
        <v>58</v>
      </c>
      <c r="F372" s="6"/>
    </row>
    <row r="373" ht="20.5" customHeight="1" spans="1:6">
      <c r="A373" s="7" t="s">
        <v>562</v>
      </c>
      <c r="B373" s="8"/>
      <c r="C373" s="8"/>
      <c r="D373" s="8"/>
      <c r="E373" s="8"/>
      <c r="F373" s="9"/>
    </row>
    <row r="374" ht="21.25" customHeight="1" spans="1:8">
      <c r="A374" s="10" t="s">
        <v>60</v>
      </c>
      <c r="B374" s="11" t="s">
        <v>61</v>
      </c>
      <c r="C374" s="11" t="s">
        <v>62</v>
      </c>
      <c r="D374" s="11" t="s">
        <v>63</v>
      </c>
      <c r="E374" s="11" t="s">
        <v>64</v>
      </c>
      <c r="F374" s="12" t="s">
        <v>65</v>
      </c>
      <c r="H374" s="13" t="s">
        <v>66</v>
      </c>
    </row>
    <row r="375" ht="13.2" customHeight="1" spans="1:8">
      <c r="A375" s="14" t="s">
        <v>650</v>
      </c>
      <c r="B375" s="15" t="s">
        <v>651</v>
      </c>
      <c r="C375" s="16"/>
      <c r="D375" s="17"/>
      <c r="E375" s="17"/>
      <c r="F375" s="19"/>
      <c r="H375" s="20"/>
    </row>
    <row r="376" ht="13.9" customHeight="1" spans="1:8">
      <c r="A376" s="14" t="s">
        <v>652</v>
      </c>
      <c r="B376" s="15" t="s">
        <v>653</v>
      </c>
      <c r="C376" s="16" t="s">
        <v>155</v>
      </c>
      <c r="D376" s="21">
        <v>5000.9</v>
      </c>
      <c r="E376" s="26"/>
      <c r="F376" s="19">
        <f>ROUND(D376*E376,0)</f>
        <v>0</v>
      </c>
      <c r="H376" s="22">
        <v>491.99</v>
      </c>
    </row>
    <row r="377" ht="13.2" customHeight="1" spans="1:8">
      <c r="A377" s="14" t="s">
        <v>654</v>
      </c>
      <c r="B377" s="15" t="s">
        <v>655</v>
      </c>
      <c r="C377" s="16"/>
      <c r="D377" s="17"/>
      <c r="E377" s="26"/>
      <c r="F377" s="19"/>
      <c r="H377" s="23"/>
    </row>
    <row r="378" ht="13.2" customHeight="1" spans="1:8">
      <c r="A378" s="14" t="s">
        <v>656</v>
      </c>
      <c r="B378" s="15" t="s">
        <v>657</v>
      </c>
      <c r="C378" s="16" t="s">
        <v>137</v>
      </c>
      <c r="D378" s="21">
        <v>336</v>
      </c>
      <c r="E378" s="26"/>
      <c r="F378" s="19">
        <f>ROUND(D378*E378,0)</f>
        <v>0</v>
      </c>
      <c r="H378" s="22">
        <v>99.32</v>
      </c>
    </row>
    <row r="379" ht="13.9" customHeight="1" spans="1:8">
      <c r="A379" s="14" t="s">
        <v>658</v>
      </c>
      <c r="B379" s="15" t="s">
        <v>659</v>
      </c>
      <c r="C379" s="16"/>
      <c r="D379" s="17"/>
      <c r="E379" s="26"/>
      <c r="F379" s="19"/>
      <c r="H379" s="23"/>
    </row>
    <row r="380" ht="13.2" customHeight="1" spans="1:8">
      <c r="A380" s="14" t="s">
        <v>660</v>
      </c>
      <c r="B380" s="15" t="s">
        <v>661</v>
      </c>
      <c r="C380" s="16" t="s">
        <v>137</v>
      </c>
      <c r="D380" s="21">
        <v>3545</v>
      </c>
      <c r="E380" s="26"/>
      <c r="F380" s="19">
        <f>ROUND(D380*E380,0)</f>
        <v>0</v>
      </c>
      <c r="H380" s="22">
        <v>112.87</v>
      </c>
    </row>
    <row r="381" ht="13.9" customHeight="1" spans="1:8">
      <c r="A381" s="14" t="s">
        <v>662</v>
      </c>
      <c r="B381" s="15" t="s">
        <v>663</v>
      </c>
      <c r="C381" s="16"/>
      <c r="D381" s="17"/>
      <c r="E381" s="26"/>
      <c r="F381" s="19"/>
      <c r="H381" s="23"/>
    </row>
    <row r="382" ht="13.2" customHeight="1" spans="1:8">
      <c r="A382" s="14" t="s">
        <v>664</v>
      </c>
      <c r="B382" s="15" t="s">
        <v>665</v>
      </c>
      <c r="C382" s="16" t="s">
        <v>245</v>
      </c>
      <c r="D382" s="21">
        <v>456420.4</v>
      </c>
      <c r="E382" s="26"/>
      <c r="F382" s="19">
        <f>ROUND(D382*E382,0)</f>
        <v>0</v>
      </c>
      <c r="H382" s="22">
        <v>5.58</v>
      </c>
    </row>
    <row r="383" ht="13.2" customHeight="1" spans="1:8">
      <c r="A383" s="14" t="s">
        <v>666</v>
      </c>
      <c r="B383" s="15" t="s">
        <v>667</v>
      </c>
      <c r="C383" s="16"/>
      <c r="D383" s="17"/>
      <c r="E383" s="26"/>
      <c r="F383" s="19"/>
      <c r="H383" s="23"/>
    </row>
    <row r="384" ht="13.9" customHeight="1" spans="1:8">
      <c r="A384" s="14" t="s">
        <v>668</v>
      </c>
      <c r="B384" s="15" t="s">
        <v>669</v>
      </c>
      <c r="C384" s="16" t="s">
        <v>155</v>
      </c>
      <c r="D384" s="21">
        <v>1407.7</v>
      </c>
      <c r="E384" s="26"/>
      <c r="F384" s="19">
        <f>ROUND(D384*E384,0)</f>
        <v>0</v>
      </c>
      <c r="H384" s="22">
        <v>17.62</v>
      </c>
    </row>
    <row r="385" ht="13.2" customHeight="1" spans="1:8">
      <c r="A385" s="14" t="s">
        <v>670</v>
      </c>
      <c r="B385" s="15" t="s">
        <v>671</v>
      </c>
      <c r="C385" s="16"/>
      <c r="D385" s="17"/>
      <c r="E385" s="26"/>
      <c r="F385" s="19"/>
      <c r="H385" s="23"/>
    </row>
    <row r="386" ht="13.2" customHeight="1" spans="1:8">
      <c r="A386" s="14" t="s">
        <v>672</v>
      </c>
      <c r="B386" s="15" t="s">
        <v>673</v>
      </c>
      <c r="C386" s="16"/>
      <c r="D386" s="17"/>
      <c r="E386" s="26"/>
      <c r="F386" s="19"/>
      <c r="H386" s="23"/>
    </row>
    <row r="387" ht="13.9" customHeight="1" spans="1:8">
      <c r="A387" s="14" t="s">
        <v>674</v>
      </c>
      <c r="B387" s="15" t="s">
        <v>675</v>
      </c>
      <c r="C387" s="16"/>
      <c r="D387" s="17"/>
      <c r="E387" s="26"/>
      <c r="F387" s="19"/>
      <c r="H387" s="23"/>
    </row>
    <row r="388" ht="13.2" customHeight="1" spans="1:8">
      <c r="A388" s="14" t="s">
        <v>676</v>
      </c>
      <c r="B388" s="15" t="s">
        <v>677</v>
      </c>
      <c r="C388" s="16"/>
      <c r="D388" s="17"/>
      <c r="E388" s="26"/>
      <c r="F388" s="19"/>
      <c r="H388" s="23"/>
    </row>
    <row r="389" ht="13.9" customHeight="1" spans="1:8">
      <c r="A389" s="14" t="s">
        <v>678</v>
      </c>
      <c r="B389" s="15" t="s">
        <v>679</v>
      </c>
      <c r="C389" s="16" t="s">
        <v>121</v>
      </c>
      <c r="D389" s="21">
        <v>3990.5</v>
      </c>
      <c r="E389" s="26"/>
      <c r="F389" s="19">
        <f>ROUND(D389*E389,0)</f>
        <v>0</v>
      </c>
      <c r="H389" s="22">
        <v>28.34</v>
      </c>
    </row>
    <row r="390" ht="13.2" customHeight="1" spans="1:8">
      <c r="A390" s="14" t="s">
        <v>680</v>
      </c>
      <c r="B390" s="15" t="s">
        <v>681</v>
      </c>
      <c r="C390" s="16"/>
      <c r="D390" s="17"/>
      <c r="E390" s="26"/>
      <c r="F390" s="19"/>
      <c r="H390" s="23"/>
    </row>
    <row r="391" ht="13.2" customHeight="1" spans="1:8">
      <c r="A391" s="14" t="s">
        <v>682</v>
      </c>
      <c r="B391" s="15" t="s">
        <v>683</v>
      </c>
      <c r="C391" s="16" t="s">
        <v>121</v>
      </c>
      <c r="D391" s="21">
        <v>1006.5</v>
      </c>
      <c r="E391" s="26"/>
      <c r="F391" s="19">
        <f>ROUND(D391*E391,0)</f>
        <v>0</v>
      </c>
      <c r="H391" s="22">
        <v>44.44</v>
      </c>
    </row>
    <row r="392" ht="13.9" customHeight="1" spans="1:8">
      <c r="A392" s="14" t="s">
        <v>684</v>
      </c>
      <c r="B392" s="15" t="s">
        <v>685</v>
      </c>
      <c r="C392" s="16"/>
      <c r="D392" s="17"/>
      <c r="E392" s="26"/>
      <c r="F392" s="19"/>
      <c r="H392" s="23"/>
    </row>
    <row r="393" ht="13.2" customHeight="1" spans="1:8">
      <c r="A393" s="14" t="s">
        <v>686</v>
      </c>
      <c r="B393" s="15" t="s">
        <v>677</v>
      </c>
      <c r="C393" s="16"/>
      <c r="D393" s="17"/>
      <c r="E393" s="26"/>
      <c r="F393" s="19"/>
      <c r="H393" s="23"/>
    </row>
    <row r="394" ht="13.2" customHeight="1" spans="1:8">
      <c r="A394" s="14" t="s">
        <v>687</v>
      </c>
      <c r="B394" s="15" t="s">
        <v>688</v>
      </c>
      <c r="C394" s="16" t="s">
        <v>121</v>
      </c>
      <c r="D394" s="21">
        <v>93.1</v>
      </c>
      <c r="E394" s="26"/>
      <c r="F394" s="19">
        <f>ROUND(D394*E394,0)</f>
        <v>0</v>
      </c>
      <c r="H394" s="22">
        <v>90.17</v>
      </c>
    </row>
    <row r="395" ht="13.9" customHeight="1" spans="1:8">
      <c r="A395" s="14" t="s">
        <v>689</v>
      </c>
      <c r="B395" s="15" t="s">
        <v>681</v>
      </c>
      <c r="C395" s="16"/>
      <c r="D395" s="17"/>
      <c r="E395" s="26"/>
      <c r="F395" s="19"/>
      <c r="H395" s="23"/>
    </row>
    <row r="396" ht="13.2" customHeight="1" spans="1:8">
      <c r="A396" s="14" t="s">
        <v>690</v>
      </c>
      <c r="B396" s="15" t="s">
        <v>691</v>
      </c>
      <c r="C396" s="16" t="s">
        <v>121</v>
      </c>
      <c r="D396" s="21">
        <v>100.6</v>
      </c>
      <c r="E396" s="26"/>
      <c r="F396" s="19">
        <f>ROUND(D396*E396,0)</f>
        <v>0</v>
      </c>
      <c r="H396" s="22">
        <v>191.8</v>
      </c>
    </row>
    <row r="397" ht="13.2" customHeight="1" spans="1:8">
      <c r="A397" s="14" t="s">
        <v>692</v>
      </c>
      <c r="B397" s="15" t="s">
        <v>693</v>
      </c>
      <c r="C397" s="16"/>
      <c r="D397" s="17"/>
      <c r="E397" s="26"/>
      <c r="F397" s="19"/>
      <c r="H397" s="23"/>
    </row>
    <row r="398" ht="13.9" customHeight="1" spans="1:8">
      <c r="A398" s="14" t="s">
        <v>694</v>
      </c>
      <c r="B398" s="15" t="s">
        <v>695</v>
      </c>
      <c r="C398" s="16" t="s">
        <v>121</v>
      </c>
      <c r="D398" s="21">
        <v>711.5</v>
      </c>
      <c r="E398" s="26"/>
      <c r="F398" s="19">
        <f>ROUND(D398*E398,0)</f>
        <v>0</v>
      </c>
      <c r="H398" s="22">
        <v>343.35</v>
      </c>
    </row>
    <row r="399" ht="13.2" customHeight="1" spans="1:8">
      <c r="A399" s="14" t="s">
        <v>696</v>
      </c>
      <c r="B399" s="15" t="s">
        <v>697</v>
      </c>
      <c r="C399" s="16"/>
      <c r="D399" s="17"/>
      <c r="E399" s="26"/>
      <c r="F399" s="19"/>
      <c r="H399" s="23"/>
    </row>
    <row r="400" ht="13.9" customHeight="1" spans="1:8">
      <c r="A400" s="14" t="s">
        <v>698</v>
      </c>
      <c r="B400" s="15" t="s">
        <v>699</v>
      </c>
      <c r="C400" s="16"/>
      <c r="D400" s="17"/>
      <c r="E400" s="26"/>
      <c r="F400" s="19"/>
      <c r="H400" s="23"/>
    </row>
    <row r="401" ht="13.2" customHeight="1" spans="1:8">
      <c r="A401" s="14" t="s">
        <v>700</v>
      </c>
      <c r="B401" s="15" t="s">
        <v>701</v>
      </c>
      <c r="C401" s="16" t="s">
        <v>121</v>
      </c>
      <c r="D401" s="21">
        <v>366</v>
      </c>
      <c r="E401" s="26"/>
      <c r="F401" s="19">
        <f>ROUND(D401*E401,0)</f>
        <v>0</v>
      </c>
      <c r="H401" s="22">
        <v>1179.88</v>
      </c>
    </row>
    <row r="402" ht="13.2" customHeight="1" spans="1:8">
      <c r="A402" s="14" t="s">
        <v>702</v>
      </c>
      <c r="B402" s="15" t="s">
        <v>703</v>
      </c>
      <c r="C402" s="16"/>
      <c r="D402" s="17"/>
      <c r="E402" s="26"/>
      <c r="F402" s="19"/>
      <c r="H402" s="23"/>
    </row>
    <row r="403" ht="13.9" customHeight="1" spans="1:8">
      <c r="A403" s="14" t="s">
        <v>704</v>
      </c>
      <c r="B403" s="15" t="s">
        <v>705</v>
      </c>
      <c r="C403" s="16"/>
      <c r="D403" s="17"/>
      <c r="E403" s="26"/>
      <c r="F403" s="19"/>
      <c r="H403" s="23"/>
    </row>
    <row r="404" ht="13.2" customHeight="1" spans="1:8">
      <c r="A404" s="14" t="s">
        <v>706</v>
      </c>
      <c r="B404" s="15" t="s">
        <v>707</v>
      </c>
      <c r="C404" s="16" t="s">
        <v>366</v>
      </c>
      <c r="D404" s="21">
        <v>38</v>
      </c>
      <c r="E404" s="26"/>
      <c r="F404" s="19">
        <f>ROUND(D404*E404,0)</f>
        <v>0</v>
      </c>
      <c r="H404" s="22">
        <v>1277.18</v>
      </c>
    </row>
    <row r="405" ht="13.2" customHeight="1" spans="1:8">
      <c r="A405" s="14" t="s">
        <v>708</v>
      </c>
      <c r="B405" s="15" t="s">
        <v>709</v>
      </c>
      <c r="C405" s="16"/>
      <c r="D405" s="17"/>
      <c r="E405" s="26"/>
      <c r="F405" s="19"/>
      <c r="H405" s="23"/>
    </row>
    <row r="406" ht="13.9" customHeight="1" spans="1:8">
      <c r="A406" s="14" t="s">
        <v>710</v>
      </c>
      <c r="B406" s="15" t="s">
        <v>711</v>
      </c>
      <c r="C406" s="16" t="s">
        <v>155</v>
      </c>
      <c r="D406" s="21">
        <v>170.5</v>
      </c>
      <c r="E406" s="26"/>
      <c r="F406" s="19">
        <f>ROUND(D406*E406,0)</f>
        <v>0</v>
      </c>
      <c r="H406" s="22">
        <v>227.64</v>
      </c>
    </row>
    <row r="407" ht="13.2" customHeight="1" spans="1:8">
      <c r="A407" s="14" t="s">
        <v>712</v>
      </c>
      <c r="B407" s="15" t="s">
        <v>713</v>
      </c>
      <c r="C407" s="16" t="s">
        <v>155</v>
      </c>
      <c r="D407" s="21">
        <v>255.7</v>
      </c>
      <c r="E407" s="26"/>
      <c r="F407" s="19">
        <f>ROUND(D407*E407,0)</f>
        <v>0</v>
      </c>
      <c r="H407" s="22">
        <v>135.78</v>
      </c>
    </row>
    <row r="408" ht="13.9" customHeight="1" spans="1:8">
      <c r="A408" s="14" t="s">
        <v>714</v>
      </c>
      <c r="B408" s="15" t="s">
        <v>715</v>
      </c>
      <c r="C408" s="16"/>
      <c r="D408" s="17"/>
      <c r="E408" s="26"/>
      <c r="F408" s="19"/>
      <c r="H408" s="23"/>
    </row>
    <row r="409" ht="13.2" customHeight="1" spans="1:8">
      <c r="A409" s="14" t="s">
        <v>716</v>
      </c>
      <c r="B409" s="15" t="s">
        <v>717</v>
      </c>
      <c r="C409" s="16" t="s">
        <v>137</v>
      </c>
      <c r="D409" s="21">
        <v>21844.7</v>
      </c>
      <c r="E409" s="26"/>
      <c r="F409" s="19">
        <f>ROUND(D409*E409,0)</f>
        <v>0</v>
      </c>
      <c r="H409" s="22">
        <v>11.09</v>
      </c>
    </row>
    <row r="410" ht="13.2" customHeight="1" spans="1:8">
      <c r="A410" s="14" t="s">
        <v>718</v>
      </c>
      <c r="B410" s="15" t="s">
        <v>719</v>
      </c>
      <c r="C410" s="16"/>
      <c r="D410" s="17"/>
      <c r="E410" s="26"/>
      <c r="F410" s="19"/>
      <c r="H410" s="23"/>
    </row>
    <row r="411" ht="13.9" customHeight="1" spans="1:8">
      <c r="A411" s="14" t="s">
        <v>720</v>
      </c>
      <c r="B411" s="15" t="s">
        <v>721</v>
      </c>
      <c r="C411" s="16" t="s">
        <v>155</v>
      </c>
      <c r="D411" s="21">
        <v>312.1</v>
      </c>
      <c r="E411" s="26"/>
      <c r="F411" s="19">
        <f>ROUND(D411*E411,0)</f>
        <v>0</v>
      </c>
      <c r="H411" s="22">
        <v>275.75</v>
      </c>
    </row>
    <row r="412" ht="13.2" customHeight="1" spans="1:8">
      <c r="A412" s="14" t="s">
        <v>722</v>
      </c>
      <c r="B412" s="15" t="s">
        <v>723</v>
      </c>
      <c r="C412" s="16"/>
      <c r="D412" s="17"/>
      <c r="E412" s="26"/>
      <c r="F412" s="19"/>
      <c r="H412" s="23"/>
    </row>
    <row r="413" ht="13.2" customHeight="1" spans="1:8">
      <c r="A413" s="14" t="s">
        <v>724</v>
      </c>
      <c r="B413" s="15" t="s">
        <v>725</v>
      </c>
      <c r="C413" s="16"/>
      <c r="D413" s="17"/>
      <c r="E413" s="26"/>
      <c r="F413" s="19"/>
      <c r="H413" s="23"/>
    </row>
    <row r="414" ht="13.9" customHeight="1" spans="1:8">
      <c r="A414" s="14" t="s">
        <v>726</v>
      </c>
      <c r="B414" s="15" t="s">
        <v>727</v>
      </c>
      <c r="C414" s="16" t="s">
        <v>155</v>
      </c>
      <c r="D414" s="21">
        <v>638.8</v>
      </c>
      <c r="E414" s="26"/>
      <c r="F414" s="19">
        <f>ROUND(D414*E414,0)</f>
        <v>0</v>
      </c>
      <c r="H414" s="22">
        <v>491.51</v>
      </c>
    </row>
    <row r="415" ht="13.2" customHeight="1" spans="1:8">
      <c r="A415" s="14" t="s">
        <v>728</v>
      </c>
      <c r="B415" s="15" t="s">
        <v>729</v>
      </c>
      <c r="C415" s="16"/>
      <c r="D415" s="17"/>
      <c r="E415" s="26"/>
      <c r="F415" s="19"/>
      <c r="H415" s="23"/>
    </row>
    <row r="416" ht="13.9" customHeight="1" spans="1:8">
      <c r="A416" s="14" t="s">
        <v>730</v>
      </c>
      <c r="B416" s="15" t="s">
        <v>731</v>
      </c>
      <c r="C416" s="16" t="s">
        <v>137</v>
      </c>
      <c r="D416" s="21">
        <v>854.3</v>
      </c>
      <c r="E416" s="26"/>
      <c r="F416" s="19">
        <f>ROUND(D416*E416,0)</f>
        <v>0</v>
      </c>
      <c r="H416" s="22">
        <v>18.21</v>
      </c>
    </row>
    <row r="417" ht="13.2" customHeight="1" spans="1:8">
      <c r="A417" s="14" t="s">
        <v>732</v>
      </c>
      <c r="B417" s="15" t="s">
        <v>733</v>
      </c>
      <c r="C417" s="16"/>
      <c r="D417" s="17"/>
      <c r="E417" s="26"/>
      <c r="F417" s="19"/>
      <c r="H417" s="23"/>
    </row>
    <row r="418" ht="13.2" customHeight="1" spans="1:8">
      <c r="A418" s="14" t="s">
        <v>734</v>
      </c>
      <c r="B418" s="15" t="s">
        <v>735</v>
      </c>
      <c r="C418" s="16" t="s">
        <v>736</v>
      </c>
      <c r="D418" s="21">
        <v>2081</v>
      </c>
      <c r="E418" s="26"/>
      <c r="F418" s="19">
        <f>ROUND(D418*E418,0)</f>
        <v>0</v>
      </c>
      <c r="H418" s="22">
        <v>65.32</v>
      </c>
    </row>
    <row r="419" ht="13.9" customHeight="1" spans="1:8">
      <c r="A419" s="14" t="s">
        <v>737</v>
      </c>
      <c r="B419" s="15" t="s">
        <v>738</v>
      </c>
      <c r="C419" s="16"/>
      <c r="D419" s="17"/>
      <c r="E419" s="26"/>
      <c r="F419" s="19"/>
      <c r="H419" s="23"/>
    </row>
    <row r="420" ht="13.2" customHeight="1" spans="1:8">
      <c r="A420" s="36" t="s">
        <v>739</v>
      </c>
      <c r="B420" s="37" t="s">
        <v>740</v>
      </c>
      <c r="C420" s="38" t="s">
        <v>137</v>
      </c>
      <c r="D420" s="41">
        <v>123.333</v>
      </c>
      <c r="E420" s="42"/>
      <c r="F420" s="40">
        <f>ROUND(D420*E420,0)</f>
        <v>0</v>
      </c>
      <c r="H420" s="43">
        <v>145.18</v>
      </c>
    </row>
    <row r="421" ht="16.1" customHeight="1" spans="1:6">
      <c r="A421" s="34" t="s">
        <v>11</v>
      </c>
      <c r="B421" s="35"/>
      <c r="C421" s="35"/>
      <c r="D421" s="35"/>
      <c r="E421" s="35"/>
      <c r="F421" s="35"/>
    </row>
    <row r="422" ht="9.5" customHeight="1"/>
    <row r="423" ht="32.95" customHeight="1" spans="1:6">
      <c r="A423" s="3" t="s">
        <v>52</v>
      </c>
      <c r="B423" s="3"/>
      <c r="C423" s="3"/>
      <c r="D423" s="3"/>
      <c r="E423" s="3"/>
      <c r="F423" s="3"/>
    </row>
    <row r="424" ht="13.9" customHeight="1" spans="1:6">
      <c r="A424" s="4" t="s">
        <v>53</v>
      </c>
      <c r="B424" s="4"/>
      <c r="C424" s="4" t="s">
        <v>54</v>
      </c>
      <c r="D424" s="4"/>
      <c r="E424" s="4"/>
      <c r="F424" s="4"/>
    </row>
    <row r="425" ht="13.9" customHeight="1" spans="1:6">
      <c r="A425" s="4" t="s">
        <v>55</v>
      </c>
      <c r="B425" s="4"/>
      <c r="C425" s="5" t="s">
        <v>741</v>
      </c>
      <c r="D425" s="5" t="s">
        <v>57</v>
      </c>
      <c r="E425" s="6" t="s">
        <v>58</v>
      </c>
      <c r="F425" s="6"/>
    </row>
    <row r="426" ht="20.5" customHeight="1" spans="1:6">
      <c r="A426" s="7" t="s">
        <v>562</v>
      </c>
      <c r="B426" s="8"/>
      <c r="C426" s="8"/>
      <c r="D426" s="8"/>
      <c r="E426" s="8"/>
      <c r="F426" s="9"/>
    </row>
    <row r="427" ht="21.25" customHeight="1" spans="1:8">
      <c r="A427" s="10" t="s">
        <v>60</v>
      </c>
      <c r="B427" s="11" t="s">
        <v>61</v>
      </c>
      <c r="C427" s="11" t="s">
        <v>62</v>
      </c>
      <c r="D427" s="11" t="s">
        <v>63</v>
      </c>
      <c r="E427" s="11" t="s">
        <v>64</v>
      </c>
      <c r="F427" s="12" t="s">
        <v>65</v>
      </c>
      <c r="H427" s="13" t="s">
        <v>66</v>
      </c>
    </row>
    <row r="428" ht="13.2" customHeight="1" spans="1:6">
      <c r="A428" s="44"/>
      <c r="B428" s="45"/>
      <c r="C428" s="45"/>
      <c r="D428" s="45"/>
      <c r="E428" s="45"/>
      <c r="F428" s="46"/>
    </row>
    <row r="429" ht="13.9" customHeight="1" spans="1:6">
      <c r="A429" s="44"/>
      <c r="B429" s="45"/>
      <c r="C429" s="45"/>
      <c r="D429" s="45"/>
      <c r="E429" s="45"/>
      <c r="F429" s="46"/>
    </row>
    <row r="430" ht="13.2" customHeight="1" spans="1:6">
      <c r="A430" s="44"/>
      <c r="B430" s="45"/>
      <c r="C430" s="45"/>
      <c r="D430" s="45"/>
      <c r="E430" s="45"/>
      <c r="F430" s="46"/>
    </row>
    <row r="431" ht="13.2" customHeight="1" spans="1:6">
      <c r="A431" s="44"/>
      <c r="B431" s="45"/>
      <c r="C431" s="45"/>
      <c r="D431" s="45"/>
      <c r="E431" s="45"/>
      <c r="F431" s="46"/>
    </row>
    <row r="432" ht="13.9" customHeight="1" spans="1:6">
      <c r="A432" s="44"/>
      <c r="B432" s="45"/>
      <c r="C432" s="45"/>
      <c r="D432" s="45"/>
      <c r="E432" s="45"/>
      <c r="F432" s="46"/>
    </row>
    <row r="433" ht="13.2" customHeight="1" spans="1:6">
      <c r="A433" s="44"/>
      <c r="B433" s="45"/>
      <c r="C433" s="45"/>
      <c r="D433" s="45"/>
      <c r="E433" s="45"/>
      <c r="F433" s="46"/>
    </row>
    <row r="434" ht="13.9" customHeight="1" spans="1:6">
      <c r="A434" s="44"/>
      <c r="B434" s="45"/>
      <c r="C434" s="45"/>
      <c r="D434" s="45"/>
      <c r="E434" s="45"/>
      <c r="F434" s="46"/>
    </row>
    <row r="435" ht="13.2" customHeight="1" spans="1:6">
      <c r="A435" s="44"/>
      <c r="B435" s="45"/>
      <c r="C435" s="45"/>
      <c r="D435" s="45"/>
      <c r="E435" s="45"/>
      <c r="F435" s="46"/>
    </row>
    <row r="436" ht="13.2" customHeight="1" spans="1:6">
      <c r="A436" s="44"/>
      <c r="B436" s="45"/>
      <c r="C436" s="45"/>
      <c r="D436" s="45"/>
      <c r="E436" s="45"/>
      <c r="F436" s="46"/>
    </row>
    <row r="437" ht="13.9" customHeight="1" spans="1:6">
      <c r="A437" s="44"/>
      <c r="B437" s="45"/>
      <c r="C437" s="45"/>
      <c r="D437" s="45"/>
      <c r="E437" s="45"/>
      <c r="F437" s="46"/>
    </row>
    <row r="438" ht="13.2" customHeight="1" spans="1:6">
      <c r="A438" s="44"/>
      <c r="B438" s="45"/>
      <c r="C438" s="45"/>
      <c r="D438" s="45"/>
      <c r="E438" s="45"/>
      <c r="F438" s="46"/>
    </row>
    <row r="439" ht="13.2" customHeight="1" spans="1:6">
      <c r="A439" s="44"/>
      <c r="B439" s="45"/>
      <c r="C439" s="45"/>
      <c r="D439" s="45"/>
      <c r="E439" s="45"/>
      <c r="F439" s="46"/>
    </row>
    <row r="440" ht="13.9" customHeight="1" spans="1:6">
      <c r="A440" s="44"/>
      <c r="B440" s="45"/>
      <c r="C440" s="45"/>
      <c r="D440" s="45"/>
      <c r="E440" s="45"/>
      <c r="F440" s="46"/>
    </row>
    <row r="441" ht="13.2" customHeight="1" spans="1:6">
      <c r="A441" s="44"/>
      <c r="B441" s="45"/>
      <c r="C441" s="45"/>
      <c r="D441" s="45"/>
      <c r="E441" s="45"/>
      <c r="F441" s="46"/>
    </row>
    <row r="442" ht="13.9" customHeight="1" spans="1:6">
      <c r="A442" s="44"/>
      <c r="B442" s="45"/>
      <c r="C442" s="45"/>
      <c r="D442" s="45"/>
      <c r="E442" s="45"/>
      <c r="F442" s="46"/>
    </row>
    <row r="443" ht="13.2" customHeight="1" spans="1:6">
      <c r="A443" s="44"/>
      <c r="B443" s="45"/>
      <c r="C443" s="45"/>
      <c r="D443" s="45"/>
      <c r="E443" s="45"/>
      <c r="F443" s="46"/>
    </row>
    <row r="444" ht="13.2" customHeight="1" spans="1:6">
      <c r="A444" s="44"/>
      <c r="B444" s="45"/>
      <c r="C444" s="45"/>
      <c r="D444" s="45"/>
      <c r="E444" s="45"/>
      <c r="F444" s="46"/>
    </row>
    <row r="445" ht="13.9" customHeight="1" spans="1:6">
      <c r="A445" s="44"/>
      <c r="B445" s="45"/>
      <c r="C445" s="45"/>
      <c r="D445" s="45"/>
      <c r="E445" s="45"/>
      <c r="F445" s="46"/>
    </row>
    <row r="446" ht="13.2" customHeight="1" spans="1:6">
      <c r="A446" s="44"/>
      <c r="B446" s="45"/>
      <c r="C446" s="45"/>
      <c r="D446" s="45"/>
      <c r="E446" s="45"/>
      <c r="F446" s="46"/>
    </row>
    <row r="447" ht="13.2" customHeight="1" spans="1:6">
      <c r="A447" s="44"/>
      <c r="B447" s="45"/>
      <c r="C447" s="45"/>
      <c r="D447" s="45"/>
      <c r="E447" s="45"/>
      <c r="F447" s="46"/>
    </row>
    <row r="448" ht="13.9" customHeight="1" spans="1:6">
      <c r="A448" s="44"/>
      <c r="B448" s="45"/>
      <c r="C448" s="45"/>
      <c r="D448" s="45"/>
      <c r="E448" s="45"/>
      <c r="F448" s="46"/>
    </row>
    <row r="449" ht="13.2" customHeight="1" spans="1:6">
      <c r="A449" s="44"/>
      <c r="B449" s="45"/>
      <c r="C449" s="45"/>
      <c r="D449" s="45"/>
      <c r="E449" s="45"/>
      <c r="F449" s="46"/>
    </row>
    <row r="450" ht="13.2" customHeight="1" spans="1:6">
      <c r="A450" s="44"/>
      <c r="B450" s="45"/>
      <c r="C450" s="45"/>
      <c r="D450" s="45"/>
      <c r="E450" s="45"/>
      <c r="F450" s="46"/>
    </row>
    <row r="451" ht="13.9" customHeight="1" spans="1:6">
      <c r="A451" s="44"/>
      <c r="B451" s="45"/>
      <c r="C451" s="45"/>
      <c r="D451" s="45"/>
      <c r="E451" s="45"/>
      <c r="F451" s="46"/>
    </row>
    <row r="452" ht="13.2" customHeight="1" spans="1:6">
      <c r="A452" s="44"/>
      <c r="B452" s="45"/>
      <c r="C452" s="45"/>
      <c r="D452" s="45"/>
      <c r="E452" s="45"/>
      <c r="F452" s="46"/>
    </row>
    <row r="453" ht="13.9" customHeight="1" spans="1:6">
      <c r="A453" s="44"/>
      <c r="B453" s="45"/>
      <c r="C453" s="45"/>
      <c r="D453" s="45"/>
      <c r="E453" s="45"/>
      <c r="F453" s="46"/>
    </row>
    <row r="454" ht="13.2" customHeight="1" spans="1:6">
      <c r="A454" s="44"/>
      <c r="B454" s="45"/>
      <c r="C454" s="45"/>
      <c r="D454" s="45"/>
      <c r="E454" s="45"/>
      <c r="F454" s="46"/>
    </row>
    <row r="455" ht="13.2" customHeight="1" spans="1:6">
      <c r="A455" s="44"/>
      <c r="B455" s="45"/>
      <c r="C455" s="45"/>
      <c r="D455" s="45"/>
      <c r="E455" s="45"/>
      <c r="F455" s="46"/>
    </row>
    <row r="456" ht="13.9" customHeight="1" spans="1:6">
      <c r="A456" s="44"/>
      <c r="B456" s="45"/>
      <c r="C456" s="45"/>
      <c r="D456" s="45"/>
      <c r="E456" s="45"/>
      <c r="F456" s="46"/>
    </row>
    <row r="457" ht="13.2" customHeight="1" spans="1:6">
      <c r="A457" s="44"/>
      <c r="B457" s="45"/>
      <c r="C457" s="45"/>
      <c r="D457" s="45"/>
      <c r="E457" s="45"/>
      <c r="F457" s="46"/>
    </row>
    <row r="458" ht="13.2" customHeight="1" spans="1:6">
      <c r="A458" s="44"/>
      <c r="B458" s="45"/>
      <c r="C458" s="45"/>
      <c r="D458" s="45"/>
      <c r="E458" s="45"/>
      <c r="F458" s="46"/>
    </row>
    <row r="459" ht="13.9" customHeight="1" spans="1:6">
      <c r="A459" s="44"/>
      <c r="B459" s="45"/>
      <c r="C459" s="45"/>
      <c r="D459" s="45"/>
      <c r="E459" s="45"/>
      <c r="F459" s="46"/>
    </row>
    <row r="460" ht="13.2" customHeight="1" spans="1:6">
      <c r="A460" s="44"/>
      <c r="B460" s="45"/>
      <c r="C460" s="45"/>
      <c r="D460" s="45"/>
      <c r="E460" s="45"/>
      <c r="F460" s="46"/>
    </row>
    <row r="461" ht="13.9" customHeight="1" spans="1:6">
      <c r="A461" s="44"/>
      <c r="B461" s="45"/>
      <c r="C461" s="45"/>
      <c r="D461" s="45"/>
      <c r="E461" s="45"/>
      <c r="F461" s="46"/>
    </row>
    <row r="462" ht="13.2" customHeight="1" spans="1:6">
      <c r="A462" s="44"/>
      <c r="B462" s="45"/>
      <c r="C462" s="45"/>
      <c r="D462" s="45"/>
      <c r="E462" s="45"/>
      <c r="F462" s="46"/>
    </row>
    <row r="463" ht="13.2" customHeight="1" spans="1:6">
      <c r="A463" s="44"/>
      <c r="B463" s="45"/>
      <c r="C463" s="45"/>
      <c r="D463" s="45"/>
      <c r="E463" s="45"/>
      <c r="F463" s="46"/>
    </row>
    <row r="464" ht="13.9" customHeight="1" spans="1:6">
      <c r="A464" s="44"/>
      <c r="B464" s="45"/>
      <c r="C464" s="45"/>
      <c r="D464" s="45"/>
      <c r="E464" s="45"/>
      <c r="F464" s="46"/>
    </row>
    <row r="465" ht="13.2" customHeight="1" spans="1:6">
      <c r="A465" s="44"/>
      <c r="B465" s="45"/>
      <c r="C465" s="45"/>
      <c r="D465" s="45"/>
      <c r="E465" s="45"/>
      <c r="F465" s="46"/>
    </row>
    <row r="466" ht="13.2" customHeight="1" spans="1:6">
      <c r="A466" s="44"/>
      <c r="B466" s="45"/>
      <c r="C466" s="45"/>
      <c r="D466" s="45"/>
      <c r="E466" s="45"/>
      <c r="F466" s="46"/>
    </row>
    <row r="467" ht="13.9" customHeight="1" spans="1:6">
      <c r="A467" s="44"/>
      <c r="B467" s="45"/>
      <c r="C467" s="45"/>
      <c r="D467" s="45"/>
      <c r="E467" s="45"/>
      <c r="F467" s="46"/>
    </row>
    <row r="468" ht="13.2" customHeight="1" spans="1:6">
      <c r="A468" s="44"/>
      <c r="B468" s="45"/>
      <c r="C468" s="45"/>
      <c r="D468" s="45"/>
      <c r="E468" s="45"/>
      <c r="F468" s="46"/>
    </row>
    <row r="469" ht="13.9" customHeight="1" spans="1:6">
      <c r="A469" s="44"/>
      <c r="B469" s="45"/>
      <c r="C469" s="45"/>
      <c r="D469" s="45"/>
      <c r="E469" s="45"/>
      <c r="F469" s="46"/>
    </row>
    <row r="470" ht="13.2" customHeight="1" spans="1:6">
      <c r="A470" s="44"/>
      <c r="B470" s="45"/>
      <c r="C470" s="45"/>
      <c r="D470" s="45"/>
      <c r="E470" s="45"/>
      <c r="F470" s="46"/>
    </row>
    <row r="471" ht="13.2" customHeight="1" spans="1:6">
      <c r="A471" s="44"/>
      <c r="B471" s="45"/>
      <c r="C471" s="45"/>
      <c r="D471" s="45"/>
      <c r="E471" s="45"/>
      <c r="F471" s="46"/>
    </row>
    <row r="472" ht="27.85" customHeight="1" spans="1:6">
      <c r="A472" s="29"/>
      <c r="B472" s="30" t="s">
        <v>742</v>
      </c>
      <c r="C472" s="31">
        <f>SUM(F324:F366)+SUM(F376:F420)</f>
        <v>0</v>
      </c>
      <c r="D472" s="32"/>
      <c r="E472" s="32"/>
      <c r="F472" s="33"/>
    </row>
    <row r="473" ht="16.1" customHeight="1" spans="1:6">
      <c r="A473" s="34" t="s">
        <v>11</v>
      </c>
      <c r="B473" s="35"/>
      <c r="C473" s="35"/>
      <c r="D473" s="35"/>
      <c r="E473" s="35"/>
      <c r="F473" s="35"/>
    </row>
    <row r="474" ht="8.8" customHeight="1"/>
    <row r="475" ht="32.95" customHeight="1" spans="1:6">
      <c r="A475" s="3" t="s">
        <v>52</v>
      </c>
      <c r="B475" s="3"/>
      <c r="C475" s="3"/>
      <c r="D475" s="3"/>
      <c r="E475" s="3"/>
      <c r="F475" s="3"/>
    </row>
    <row r="476" ht="13.9" customHeight="1" spans="1:6">
      <c r="A476" s="4" t="s">
        <v>53</v>
      </c>
      <c r="B476" s="4"/>
      <c r="C476" s="4" t="s">
        <v>54</v>
      </c>
      <c r="D476" s="4"/>
      <c r="E476" s="4"/>
      <c r="F476" s="4"/>
    </row>
    <row r="477" ht="13.9" customHeight="1" spans="1:6">
      <c r="A477" s="4" t="s">
        <v>55</v>
      </c>
      <c r="B477" s="4"/>
      <c r="C477" s="5" t="s">
        <v>743</v>
      </c>
      <c r="D477" s="5" t="s">
        <v>57</v>
      </c>
      <c r="E477" s="6" t="s">
        <v>58</v>
      </c>
      <c r="F477" s="6"/>
    </row>
    <row r="478" ht="20.5" customHeight="1" spans="1:6">
      <c r="A478" s="7" t="s">
        <v>744</v>
      </c>
      <c r="B478" s="8"/>
      <c r="C478" s="8"/>
      <c r="D478" s="8"/>
      <c r="E478" s="8"/>
      <c r="F478" s="9"/>
    </row>
    <row r="479" ht="21.25" customHeight="1" spans="1:8">
      <c r="A479" s="10" t="s">
        <v>60</v>
      </c>
      <c r="B479" s="11" t="s">
        <v>61</v>
      </c>
      <c r="C479" s="11" t="s">
        <v>62</v>
      </c>
      <c r="D479" s="11" t="s">
        <v>63</v>
      </c>
      <c r="E479" s="11" t="s">
        <v>64</v>
      </c>
      <c r="F479" s="12" t="s">
        <v>65</v>
      </c>
      <c r="H479" s="13" t="s">
        <v>66</v>
      </c>
    </row>
    <row r="480" ht="13.2" customHeight="1" spans="1:8">
      <c r="A480" s="14" t="s">
        <v>745</v>
      </c>
      <c r="B480" s="15" t="s">
        <v>746</v>
      </c>
      <c r="C480" s="16"/>
      <c r="D480" s="17"/>
      <c r="E480" s="17"/>
      <c r="F480" s="19"/>
      <c r="H480" s="20"/>
    </row>
    <row r="481" ht="13.9" customHeight="1" spans="1:8">
      <c r="A481" s="14" t="s">
        <v>747</v>
      </c>
      <c r="B481" s="15" t="s">
        <v>748</v>
      </c>
      <c r="C481" s="16"/>
      <c r="D481" s="17"/>
      <c r="E481" s="17"/>
      <c r="F481" s="19"/>
      <c r="H481" s="20"/>
    </row>
    <row r="482" ht="13.2" customHeight="1" spans="1:8">
      <c r="A482" s="14" t="s">
        <v>749</v>
      </c>
      <c r="B482" s="15" t="s">
        <v>750</v>
      </c>
      <c r="C482" s="16" t="s">
        <v>245</v>
      </c>
      <c r="D482" s="21">
        <v>317435.52</v>
      </c>
      <c r="E482" s="26"/>
      <c r="F482" s="19">
        <f>ROUND(D482*E482,0)</f>
        <v>0</v>
      </c>
      <c r="H482" s="22">
        <v>5.84</v>
      </c>
    </row>
    <row r="483" ht="13.2" customHeight="1" spans="1:8">
      <c r="A483" s="14" t="s">
        <v>751</v>
      </c>
      <c r="B483" s="15" t="s">
        <v>665</v>
      </c>
      <c r="C483" s="16" t="s">
        <v>245</v>
      </c>
      <c r="D483" s="21">
        <v>3828000.359</v>
      </c>
      <c r="E483" s="26"/>
      <c r="F483" s="19">
        <f t="shared" ref="F483:F525" si="5">ROUND(D483*E483,0)</f>
        <v>0</v>
      </c>
      <c r="H483" s="22">
        <v>5.71</v>
      </c>
    </row>
    <row r="484" ht="13.9" customHeight="1" spans="1:8">
      <c r="A484" s="14" t="s">
        <v>752</v>
      </c>
      <c r="B484" s="15" t="s">
        <v>753</v>
      </c>
      <c r="C484" s="16"/>
      <c r="D484" s="17"/>
      <c r="E484" s="26"/>
      <c r="F484" s="19"/>
      <c r="H484" s="23"/>
    </row>
    <row r="485" ht="13.2" customHeight="1" spans="1:8">
      <c r="A485" s="14" t="s">
        <v>754</v>
      </c>
      <c r="B485" s="15" t="s">
        <v>750</v>
      </c>
      <c r="C485" s="16" t="s">
        <v>245</v>
      </c>
      <c r="D485" s="21">
        <v>9236.08</v>
      </c>
      <c r="E485" s="26"/>
      <c r="F485" s="19">
        <f t="shared" si="5"/>
        <v>0</v>
      </c>
      <c r="H485" s="22">
        <v>6.09</v>
      </c>
    </row>
    <row r="486" ht="13.9" customHeight="1" spans="1:8">
      <c r="A486" s="14" t="s">
        <v>755</v>
      </c>
      <c r="B486" s="15" t="s">
        <v>665</v>
      </c>
      <c r="C486" s="16" t="s">
        <v>245</v>
      </c>
      <c r="D486" s="21">
        <v>5002712.75</v>
      </c>
      <c r="E486" s="26"/>
      <c r="F486" s="19">
        <f t="shared" si="5"/>
        <v>0</v>
      </c>
      <c r="H486" s="22">
        <v>6.08</v>
      </c>
    </row>
    <row r="487" ht="13.2" customHeight="1" spans="1:8">
      <c r="A487" s="14" t="s">
        <v>756</v>
      </c>
      <c r="B487" s="15" t="s">
        <v>757</v>
      </c>
      <c r="C487" s="16"/>
      <c r="D487" s="17"/>
      <c r="E487" s="26"/>
      <c r="F487" s="19"/>
      <c r="H487" s="23"/>
    </row>
    <row r="488" ht="13.2" customHeight="1" spans="1:8">
      <c r="A488" s="14" t="s">
        <v>758</v>
      </c>
      <c r="B488" s="15" t="s">
        <v>750</v>
      </c>
      <c r="C488" s="16" t="s">
        <v>245</v>
      </c>
      <c r="D488" s="21">
        <v>23001.3</v>
      </c>
      <c r="E488" s="26"/>
      <c r="F488" s="19">
        <f t="shared" si="5"/>
        <v>0</v>
      </c>
      <c r="H488" s="22">
        <v>6.18</v>
      </c>
    </row>
    <row r="489" ht="13.9" customHeight="1" spans="1:8">
      <c r="A489" s="14" t="s">
        <v>759</v>
      </c>
      <c r="B489" s="15" t="s">
        <v>665</v>
      </c>
      <c r="C489" s="16" t="s">
        <v>245</v>
      </c>
      <c r="D489" s="21">
        <v>2598131.8</v>
      </c>
      <c r="E489" s="26"/>
      <c r="F489" s="19">
        <f t="shared" si="5"/>
        <v>0</v>
      </c>
      <c r="H489" s="22">
        <v>6.14</v>
      </c>
    </row>
    <row r="490" ht="13.2" customHeight="1" spans="1:8">
      <c r="A490" s="14" t="s">
        <v>760</v>
      </c>
      <c r="B490" s="15" t="s">
        <v>761</v>
      </c>
      <c r="C490" s="16"/>
      <c r="D490" s="17"/>
      <c r="E490" s="26"/>
      <c r="F490" s="19"/>
      <c r="H490" s="23"/>
    </row>
    <row r="491" ht="13.2" customHeight="1" spans="1:8">
      <c r="A491" s="14" t="s">
        <v>762</v>
      </c>
      <c r="B491" s="15" t="s">
        <v>665</v>
      </c>
      <c r="C491" s="16" t="s">
        <v>245</v>
      </c>
      <c r="D491" s="21">
        <v>586693</v>
      </c>
      <c r="E491" s="26"/>
      <c r="F491" s="19">
        <f t="shared" si="5"/>
        <v>0</v>
      </c>
      <c r="H491" s="22">
        <v>6.12</v>
      </c>
    </row>
    <row r="492" ht="13.9" customHeight="1" spans="1:8">
      <c r="A492" s="14" t="s">
        <v>763</v>
      </c>
      <c r="B492" s="15" t="s">
        <v>764</v>
      </c>
      <c r="C492" s="16"/>
      <c r="D492" s="17"/>
      <c r="E492" s="26"/>
      <c r="F492" s="19"/>
      <c r="H492" s="23"/>
    </row>
    <row r="493" ht="13.2" customHeight="1" spans="1:8">
      <c r="A493" s="14" t="s">
        <v>765</v>
      </c>
      <c r="B493" s="15" t="s">
        <v>766</v>
      </c>
      <c r="C493" s="16" t="s">
        <v>155</v>
      </c>
      <c r="D493" s="21">
        <v>17901.41</v>
      </c>
      <c r="E493" s="26"/>
      <c r="F493" s="19">
        <f t="shared" si="5"/>
        <v>0</v>
      </c>
      <c r="H493" s="22">
        <v>48.35</v>
      </c>
    </row>
    <row r="494" ht="13.9" customHeight="1" spans="1:8">
      <c r="A494" s="14" t="s">
        <v>767</v>
      </c>
      <c r="B494" s="15" t="s">
        <v>768</v>
      </c>
      <c r="C494" s="16"/>
      <c r="D494" s="17"/>
      <c r="E494" s="26"/>
      <c r="F494" s="19"/>
      <c r="H494" s="23"/>
    </row>
    <row r="495" ht="13.2" customHeight="1" spans="1:8">
      <c r="A495" s="14" t="s">
        <v>769</v>
      </c>
      <c r="B495" s="15" t="s">
        <v>770</v>
      </c>
      <c r="C495" s="16" t="s">
        <v>771</v>
      </c>
      <c r="D495" s="21">
        <v>163.46</v>
      </c>
      <c r="E495" s="26"/>
      <c r="F495" s="19">
        <f t="shared" si="5"/>
        <v>0</v>
      </c>
      <c r="H495" s="22">
        <v>2100.17</v>
      </c>
    </row>
    <row r="496" ht="13.2" customHeight="1" spans="1:8">
      <c r="A496" s="14" t="s">
        <v>772</v>
      </c>
      <c r="B496" s="15" t="s">
        <v>768</v>
      </c>
      <c r="C496" s="16" t="s">
        <v>771</v>
      </c>
      <c r="D496" s="21">
        <v>313.47</v>
      </c>
      <c r="E496" s="26"/>
      <c r="F496" s="19">
        <f t="shared" si="5"/>
        <v>0</v>
      </c>
      <c r="H496" s="22">
        <v>1874.02</v>
      </c>
    </row>
    <row r="497" ht="13.9" customHeight="1" spans="1:8">
      <c r="A497" s="14" t="s">
        <v>773</v>
      </c>
      <c r="B497" s="15" t="s">
        <v>774</v>
      </c>
      <c r="C497" s="16"/>
      <c r="D497" s="17"/>
      <c r="E497" s="26"/>
      <c r="F497" s="19"/>
      <c r="H497" s="23"/>
    </row>
    <row r="498" ht="13.2" customHeight="1" spans="1:8">
      <c r="A498" s="14" t="s">
        <v>775</v>
      </c>
      <c r="B498" s="15" t="s">
        <v>776</v>
      </c>
      <c r="C498" s="16"/>
      <c r="D498" s="17"/>
      <c r="E498" s="26"/>
      <c r="F498" s="19"/>
      <c r="H498" s="23"/>
    </row>
    <row r="499" ht="13.2" customHeight="1" spans="1:8">
      <c r="A499" s="14" t="s">
        <v>777</v>
      </c>
      <c r="B499" s="15" t="s">
        <v>778</v>
      </c>
      <c r="C499" s="16"/>
      <c r="D499" s="17"/>
      <c r="E499" s="26"/>
      <c r="F499" s="19"/>
      <c r="H499" s="23"/>
    </row>
    <row r="500" ht="13.9" customHeight="1" spans="1:8">
      <c r="A500" s="14" t="s">
        <v>779</v>
      </c>
      <c r="B500" s="15" t="s">
        <v>780</v>
      </c>
      <c r="C500" s="16" t="s">
        <v>121</v>
      </c>
      <c r="D500" s="21">
        <v>252</v>
      </c>
      <c r="E500" s="26"/>
      <c r="F500" s="19">
        <f t="shared" si="5"/>
        <v>0</v>
      </c>
      <c r="H500" s="22">
        <v>1729.79</v>
      </c>
    </row>
    <row r="501" ht="13.2" customHeight="1" spans="1:8">
      <c r="A501" s="14" t="s">
        <v>781</v>
      </c>
      <c r="B501" s="15" t="s">
        <v>782</v>
      </c>
      <c r="C501" s="16" t="s">
        <v>121</v>
      </c>
      <c r="D501" s="21">
        <v>8086.9</v>
      </c>
      <c r="E501" s="26"/>
      <c r="F501" s="19">
        <f t="shared" si="5"/>
        <v>0</v>
      </c>
      <c r="H501" s="22">
        <v>2641.87</v>
      </c>
    </row>
    <row r="502" ht="13.2" customHeight="1" spans="1:8">
      <c r="A502" s="14" t="s">
        <v>783</v>
      </c>
      <c r="B502" s="15" t="s">
        <v>784</v>
      </c>
      <c r="C502" s="16" t="s">
        <v>121</v>
      </c>
      <c r="D502" s="21">
        <v>99.4</v>
      </c>
      <c r="E502" s="26"/>
      <c r="F502" s="19">
        <f t="shared" si="5"/>
        <v>0</v>
      </c>
      <c r="H502" s="22">
        <v>2917.22</v>
      </c>
    </row>
    <row r="503" ht="13.9" customHeight="1" spans="1:8">
      <c r="A503" s="14" t="s">
        <v>785</v>
      </c>
      <c r="B503" s="15" t="s">
        <v>786</v>
      </c>
      <c r="C503" s="16" t="s">
        <v>121</v>
      </c>
      <c r="D503" s="21">
        <v>7090</v>
      </c>
      <c r="E503" s="26"/>
      <c r="F503" s="19">
        <f t="shared" si="5"/>
        <v>0</v>
      </c>
      <c r="H503" s="22">
        <v>3211.59</v>
      </c>
    </row>
    <row r="504" ht="13.2" customHeight="1" spans="1:8">
      <c r="A504" s="14" t="s">
        <v>787</v>
      </c>
      <c r="B504" s="15" t="s">
        <v>788</v>
      </c>
      <c r="C504" s="16" t="s">
        <v>121</v>
      </c>
      <c r="D504" s="21">
        <v>3769.48</v>
      </c>
      <c r="E504" s="26"/>
      <c r="F504" s="19">
        <f t="shared" si="5"/>
        <v>0</v>
      </c>
      <c r="H504" s="22">
        <v>3955.3</v>
      </c>
    </row>
    <row r="505" ht="13.9" customHeight="1" spans="1:8">
      <c r="A505" s="14" t="s">
        <v>789</v>
      </c>
      <c r="B505" s="15" t="s">
        <v>790</v>
      </c>
      <c r="C505" s="16" t="s">
        <v>121</v>
      </c>
      <c r="D505" s="21">
        <v>85.7</v>
      </c>
      <c r="E505" s="26"/>
      <c r="F505" s="19">
        <f t="shared" si="5"/>
        <v>0</v>
      </c>
      <c r="H505" s="22">
        <v>4867.98</v>
      </c>
    </row>
    <row r="506" ht="13.2" customHeight="1" spans="1:8">
      <c r="A506" s="14" t="s">
        <v>791</v>
      </c>
      <c r="B506" s="15" t="s">
        <v>792</v>
      </c>
      <c r="C506" s="16"/>
      <c r="D506" s="17"/>
      <c r="E506" s="26"/>
      <c r="F506" s="19"/>
      <c r="H506" s="23"/>
    </row>
    <row r="507" ht="13.2" customHeight="1" spans="1:8">
      <c r="A507" s="14" t="s">
        <v>793</v>
      </c>
      <c r="B507" s="15" t="s">
        <v>794</v>
      </c>
      <c r="C507" s="16"/>
      <c r="D507" s="17"/>
      <c r="E507" s="26"/>
      <c r="F507" s="19"/>
      <c r="H507" s="23"/>
    </row>
    <row r="508" ht="13.9" customHeight="1" spans="1:8">
      <c r="A508" s="14" t="s">
        <v>795</v>
      </c>
      <c r="B508" s="15" t="s">
        <v>487</v>
      </c>
      <c r="C508" s="16" t="s">
        <v>155</v>
      </c>
      <c r="D508" s="21">
        <v>1765</v>
      </c>
      <c r="E508" s="26"/>
      <c r="F508" s="19">
        <f t="shared" si="5"/>
        <v>0</v>
      </c>
      <c r="H508" s="22">
        <v>687.57</v>
      </c>
    </row>
    <row r="509" ht="13.2" customHeight="1" spans="1:8">
      <c r="A509" s="14" t="s">
        <v>796</v>
      </c>
      <c r="B509" s="15" t="s">
        <v>797</v>
      </c>
      <c r="C509" s="16" t="s">
        <v>155</v>
      </c>
      <c r="D509" s="21">
        <v>7429.2</v>
      </c>
      <c r="E509" s="26"/>
      <c r="F509" s="19">
        <f t="shared" si="5"/>
        <v>0</v>
      </c>
      <c r="H509" s="22">
        <v>713.21</v>
      </c>
    </row>
    <row r="510" ht="13.2" customHeight="1" spans="1:8">
      <c r="A510" s="14" t="s">
        <v>798</v>
      </c>
      <c r="B510" s="15" t="s">
        <v>799</v>
      </c>
      <c r="C510" s="16"/>
      <c r="D510" s="17"/>
      <c r="E510" s="26"/>
      <c r="F510" s="19"/>
      <c r="H510" s="23"/>
    </row>
    <row r="511" ht="13.9" customHeight="1" spans="1:8">
      <c r="A511" s="14" t="s">
        <v>800</v>
      </c>
      <c r="B511" s="15" t="s">
        <v>487</v>
      </c>
      <c r="C511" s="16" t="s">
        <v>155</v>
      </c>
      <c r="D511" s="21">
        <v>12.3</v>
      </c>
      <c r="E511" s="26"/>
      <c r="F511" s="19">
        <f t="shared" si="5"/>
        <v>0</v>
      </c>
      <c r="H511" s="22">
        <v>892.68</v>
      </c>
    </row>
    <row r="512" ht="13.2" customHeight="1" spans="1:8">
      <c r="A512" s="14" t="s">
        <v>801</v>
      </c>
      <c r="B512" s="15" t="s">
        <v>797</v>
      </c>
      <c r="C512" s="16" t="s">
        <v>155</v>
      </c>
      <c r="D512" s="21">
        <v>206.1</v>
      </c>
      <c r="E512" s="26"/>
      <c r="F512" s="19">
        <f t="shared" si="5"/>
        <v>0</v>
      </c>
      <c r="H512" s="22">
        <v>851.38</v>
      </c>
    </row>
    <row r="513" ht="13.9" customHeight="1" spans="1:8">
      <c r="A513" s="14" t="s">
        <v>802</v>
      </c>
      <c r="B513" s="15" t="s">
        <v>803</v>
      </c>
      <c r="C513" s="16" t="s">
        <v>155</v>
      </c>
      <c r="D513" s="21">
        <v>18056</v>
      </c>
      <c r="E513" s="26"/>
      <c r="F513" s="19">
        <f t="shared" si="5"/>
        <v>0</v>
      </c>
      <c r="H513" s="22">
        <v>958.91</v>
      </c>
    </row>
    <row r="514" ht="13.2" customHeight="1" spans="1:8">
      <c r="A514" s="14" t="s">
        <v>804</v>
      </c>
      <c r="B514" s="15" t="s">
        <v>805</v>
      </c>
      <c r="C514" s="16" t="s">
        <v>155</v>
      </c>
      <c r="D514" s="21">
        <v>315.7</v>
      </c>
      <c r="E514" s="26"/>
      <c r="F514" s="19">
        <f t="shared" si="5"/>
        <v>0</v>
      </c>
      <c r="H514" s="22">
        <v>1321.24</v>
      </c>
    </row>
    <row r="515" ht="13.2" customHeight="1" spans="1:8">
      <c r="A515" s="14" t="s">
        <v>806</v>
      </c>
      <c r="B515" s="15" t="s">
        <v>807</v>
      </c>
      <c r="C515" s="16"/>
      <c r="D515" s="17"/>
      <c r="E515" s="26"/>
      <c r="F515" s="19"/>
      <c r="H515" s="23"/>
    </row>
    <row r="516" ht="13.9" customHeight="1" spans="1:8">
      <c r="A516" s="14" t="s">
        <v>808</v>
      </c>
      <c r="B516" s="15" t="s">
        <v>805</v>
      </c>
      <c r="C516" s="16" t="s">
        <v>155</v>
      </c>
      <c r="D516" s="21">
        <v>1162.8</v>
      </c>
      <c r="E516" s="26"/>
      <c r="F516" s="19">
        <f t="shared" si="5"/>
        <v>0</v>
      </c>
      <c r="H516" s="22">
        <v>1601.79</v>
      </c>
    </row>
    <row r="517" ht="13.2" customHeight="1" spans="1:8">
      <c r="A517" s="14" t="s">
        <v>809</v>
      </c>
      <c r="B517" s="15" t="s">
        <v>810</v>
      </c>
      <c r="C517" s="16" t="s">
        <v>155</v>
      </c>
      <c r="D517" s="21">
        <v>249.4</v>
      </c>
      <c r="E517" s="26"/>
      <c r="F517" s="19">
        <f t="shared" si="5"/>
        <v>0</v>
      </c>
      <c r="H517" s="22">
        <v>792.4</v>
      </c>
    </row>
    <row r="518" ht="13.2" customHeight="1" spans="1:8">
      <c r="A518" s="14" t="s">
        <v>811</v>
      </c>
      <c r="B518" s="15" t="s">
        <v>812</v>
      </c>
      <c r="C518" s="16" t="s">
        <v>155</v>
      </c>
      <c r="D518" s="21">
        <v>120.9</v>
      </c>
      <c r="E518" s="26"/>
      <c r="F518" s="19">
        <f t="shared" si="5"/>
        <v>0</v>
      </c>
      <c r="H518" s="22">
        <v>822.5</v>
      </c>
    </row>
    <row r="519" ht="13.9" customHeight="1" spans="1:8">
      <c r="A519" s="14" t="s">
        <v>813</v>
      </c>
      <c r="B519" s="15" t="s">
        <v>814</v>
      </c>
      <c r="C519" s="16"/>
      <c r="D519" s="17"/>
      <c r="E519" s="26"/>
      <c r="F519" s="19"/>
      <c r="H519" s="23"/>
    </row>
    <row r="520" ht="13.2" customHeight="1" spans="1:8">
      <c r="A520" s="14" t="s">
        <v>815</v>
      </c>
      <c r="B520" s="15" t="s">
        <v>805</v>
      </c>
      <c r="C520" s="16" t="s">
        <v>155</v>
      </c>
      <c r="D520" s="21">
        <v>731.2</v>
      </c>
      <c r="E520" s="26"/>
      <c r="F520" s="19">
        <f t="shared" si="5"/>
        <v>0</v>
      </c>
      <c r="H520" s="22">
        <v>685.86</v>
      </c>
    </row>
    <row r="521" ht="13.9" customHeight="1" spans="1:8">
      <c r="A521" s="14" t="s">
        <v>816</v>
      </c>
      <c r="B521" s="15" t="s">
        <v>817</v>
      </c>
      <c r="C521" s="16" t="s">
        <v>155</v>
      </c>
      <c r="D521" s="21">
        <v>1047.9</v>
      </c>
      <c r="E521" s="26"/>
      <c r="F521" s="19">
        <f t="shared" si="5"/>
        <v>0</v>
      </c>
      <c r="H521" s="22">
        <v>1036.01</v>
      </c>
    </row>
    <row r="522" ht="13.2" customHeight="1" spans="1:8">
      <c r="A522" s="14" t="s">
        <v>818</v>
      </c>
      <c r="B522" s="15" t="s">
        <v>819</v>
      </c>
      <c r="C522" s="16"/>
      <c r="D522" s="17"/>
      <c r="E522" s="26"/>
      <c r="F522" s="19"/>
      <c r="H522" s="23"/>
    </row>
    <row r="523" ht="13.2" customHeight="1" spans="1:8">
      <c r="A523" s="14" t="s">
        <v>820</v>
      </c>
      <c r="B523" s="15" t="s">
        <v>501</v>
      </c>
      <c r="C523" s="16" t="s">
        <v>155</v>
      </c>
      <c r="D523" s="21">
        <v>10.2</v>
      </c>
      <c r="E523" s="26"/>
      <c r="F523" s="19">
        <f t="shared" si="5"/>
        <v>0</v>
      </c>
      <c r="H523" s="22">
        <v>530.1</v>
      </c>
    </row>
    <row r="524" ht="13.9" customHeight="1" spans="1:8">
      <c r="A524" s="14" t="s">
        <v>821</v>
      </c>
      <c r="B524" s="15" t="s">
        <v>487</v>
      </c>
      <c r="C524" s="16" t="s">
        <v>155</v>
      </c>
      <c r="D524" s="21">
        <v>2315.7</v>
      </c>
      <c r="E524" s="26"/>
      <c r="F524" s="19">
        <f t="shared" si="5"/>
        <v>0</v>
      </c>
      <c r="H524" s="22">
        <v>834.72</v>
      </c>
    </row>
    <row r="525" ht="13.2" customHeight="1" spans="1:8">
      <c r="A525" s="36" t="s">
        <v>822</v>
      </c>
      <c r="B525" s="37" t="s">
        <v>803</v>
      </c>
      <c r="C525" s="38" t="s">
        <v>155</v>
      </c>
      <c r="D525" s="41">
        <v>270.8</v>
      </c>
      <c r="E525" s="42"/>
      <c r="F525" s="40">
        <f t="shared" si="5"/>
        <v>0</v>
      </c>
      <c r="H525" s="43">
        <v>1323.01</v>
      </c>
    </row>
    <row r="526" ht="16.1" customHeight="1" spans="1:6">
      <c r="A526" s="34" t="s">
        <v>11</v>
      </c>
      <c r="B526" s="35"/>
      <c r="C526" s="35"/>
      <c r="D526" s="35"/>
      <c r="E526" s="35"/>
      <c r="F526" s="35"/>
    </row>
    <row r="527" ht="9.5" customHeight="1"/>
    <row r="528" ht="32.95" customHeight="1" spans="1:6">
      <c r="A528" s="3" t="s">
        <v>52</v>
      </c>
      <c r="B528" s="3"/>
      <c r="C528" s="3"/>
      <c r="D528" s="3"/>
      <c r="E528" s="3"/>
      <c r="F528" s="3"/>
    </row>
    <row r="529" ht="13.9" customHeight="1" spans="1:6">
      <c r="A529" s="4" t="s">
        <v>53</v>
      </c>
      <c r="B529" s="4"/>
      <c r="C529" s="4" t="s">
        <v>54</v>
      </c>
      <c r="D529" s="4"/>
      <c r="E529" s="4"/>
      <c r="F529" s="4"/>
    </row>
    <row r="530" ht="13.9" customHeight="1" spans="1:6">
      <c r="A530" s="4" t="s">
        <v>55</v>
      </c>
      <c r="B530" s="4"/>
      <c r="C530" s="5" t="s">
        <v>823</v>
      </c>
      <c r="D530" s="5" t="s">
        <v>57</v>
      </c>
      <c r="E530" s="6" t="s">
        <v>58</v>
      </c>
      <c r="F530" s="6"/>
    </row>
    <row r="531" ht="20.5" customHeight="1" spans="1:6">
      <c r="A531" s="7" t="s">
        <v>744</v>
      </c>
      <c r="B531" s="8"/>
      <c r="C531" s="8"/>
      <c r="D531" s="8"/>
      <c r="E531" s="8"/>
      <c r="F531" s="9"/>
    </row>
    <row r="532" ht="21.25" customHeight="1" spans="1:8">
      <c r="A532" s="10" t="s">
        <v>60</v>
      </c>
      <c r="B532" s="11" t="s">
        <v>61</v>
      </c>
      <c r="C532" s="11" t="s">
        <v>62</v>
      </c>
      <c r="D532" s="11" t="s">
        <v>63</v>
      </c>
      <c r="E532" s="11" t="s">
        <v>64</v>
      </c>
      <c r="F532" s="12" t="s">
        <v>65</v>
      </c>
      <c r="H532" s="13" t="s">
        <v>66</v>
      </c>
    </row>
    <row r="533" ht="13.2" customHeight="1" spans="1:8">
      <c r="A533" s="14" t="s">
        <v>824</v>
      </c>
      <c r="B533" s="15" t="s">
        <v>805</v>
      </c>
      <c r="C533" s="16" t="s">
        <v>155</v>
      </c>
      <c r="D533" s="21">
        <v>110.8</v>
      </c>
      <c r="E533" s="26"/>
      <c r="F533" s="19">
        <f>ROUND(D533*E533,0)</f>
        <v>0</v>
      </c>
      <c r="H533" s="22">
        <v>1347.25</v>
      </c>
    </row>
    <row r="534" ht="13.9" customHeight="1" spans="1:8">
      <c r="A534" s="14" t="s">
        <v>825</v>
      </c>
      <c r="B534" s="15" t="s">
        <v>826</v>
      </c>
      <c r="C534" s="16"/>
      <c r="D534" s="17"/>
      <c r="E534" s="26"/>
      <c r="F534" s="19"/>
      <c r="H534" s="23"/>
    </row>
    <row r="535" ht="13.2" customHeight="1" spans="1:8">
      <c r="A535" s="14" t="s">
        <v>827</v>
      </c>
      <c r="B535" s="15" t="s">
        <v>828</v>
      </c>
      <c r="C535" s="16" t="s">
        <v>245</v>
      </c>
      <c r="D535" s="21">
        <v>369654</v>
      </c>
      <c r="E535" s="26"/>
      <c r="F535" s="19">
        <f t="shared" ref="F534:F577" si="6">ROUND(D535*E535,0)</f>
        <v>0</v>
      </c>
      <c r="H535" s="22">
        <v>13.02</v>
      </c>
    </row>
    <row r="536" ht="13.2" customHeight="1" spans="1:8">
      <c r="A536" s="14" t="s">
        <v>829</v>
      </c>
      <c r="B536" s="15" t="s">
        <v>830</v>
      </c>
      <c r="C536" s="16"/>
      <c r="D536" s="17"/>
      <c r="E536" s="26"/>
      <c r="F536" s="19"/>
      <c r="H536" s="23"/>
    </row>
    <row r="537" ht="13.9" customHeight="1" spans="1:8">
      <c r="A537" s="14" t="s">
        <v>831</v>
      </c>
      <c r="B537" s="15" t="s">
        <v>832</v>
      </c>
      <c r="C537" s="16" t="s">
        <v>155</v>
      </c>
      <c r="D537" s="21">
        <v>3412.9</v>
      </c>
      <c r="E537" s="26"/>
      <c r="F537" s="19">
        <f t="shared" si="6"/>
        <v>0</v>
      </c>
      <c r="H537" s="22">
        <v>1487.41</v>
      </c>
    </row>
    <row r="538" ht="13.2" customHeight="1" spans="1:8">
      <c r="A538" s="14" t="s">
        <v>833</v>
      </c>
      <c r="B538" s="15" t="s">
        <v>834</v>
      </c>
      <c r="C538" s="16" t="s">
        <v>155</v>
      </c>
      <c r="D538" s="21">
        <v>3895.1</v>
      </c>
      <c r="E538" s="26"/>
      <c r="F538" s="19">
        <f t="shared" si="6"/>
        <v>0</v>
      </c>
      <c r="H538" s="22">
        <v>1382.58</v>
      </c>
    </row>
    <row r="539" ht="13.9" customHeight="1" spans="1:8">
      <c r="A539" s="14" t="s">
        <v>835</v>
      </c>
      <c r="B539" s="15" t="s">
        <v>836</v>
      </c>
      <c r="C539" s="16"/>
      <c r="D539" s="17"/>
      <c r="E539" s="26"/>
      <c r="F539" s="19"/>
      <c r="H539" s="23"/>
    </row>
    <row r="540" ht="13.2" customHeight="1" spans="1:8">
      <c r="A540" s="14" t="s">
        <v>837</v>
      </c>
      <c r="B540" s="15" t="s">
        <v>838</v>
      </c>
      <c r="C540" s="16" t="s">
        <v>245</v>
      </c>
      <c r="D540" s="21">
        <v>4523585.6</v>
      </c>
      <c r="E540" s="26"/>
      <c r="F540" s="19">
        <f t="shared" si="6"/>
        <v>0</v>
      </c>
      <c r="H540" s="22">
        <v>15.62</v>
      </c>
    </row>
    <row r="541" ht="13.2" customHeight="1" spans="1:8">
      <c r="A541" s="14" t="s">
        <v>839</v>
      </c>
      <c r="B541" s="15" t="s">
        <v>840</v>
      </c>
      <c r="C541" s="16" t="s">
        <v>245</v>
      </c>
      <c r="D541" s="21">
        <v>156080.53</v>
      </c>
      <c r="E541" s="26"/>
      <c r="F541" s="19">
        <f t="shared" si="6"/>
        <v>0</v>
      </c>
      <c r="H541" s="22">
        <v>13.43</v>
      </c>
    </row>
    <row r="542" ht="13.9" customHeight="1" spans="1:8">
      <c r="A542" s="14" t="s">
        <v>841</v>
      </c>
      <c r="B542" s="15" t="s">
        <v>842</v>
      </c>
      <c r="C542" s="16" t="s">
        <v>121</v>
      </c>
      <c r="D542" s="21">
        <v>129.23</v>
      </c>
      <c r="E542" s="26"/>
      <c r="F542" s="19">
        <f t="shared" si="6"/>
        <v>0</v>
      </c>
      <c r="H542" s="22">
        <v>1158.57</v>
      </c>
    </row>
    <row r="543" ht="13.2" customHeight="1" spans="1:8">
      <c r="A543" s="14" t="s">
        <v>843</v>
      </c>
      <c r="B543" s="15" t="s">
        <v>844</v>
      </c>
      <c r="C543" s="16" t="s">
        <v>137</v>
      </c>
      <c r="D543" s="21">
        <v>52</v>
      </c>
      <c r="E543" s="26"/>
      <c r="F543" s="19">
        <f t="shared" si="6"/>
        <v>0</v>
      </c>
      <c r="H543" s="22">
        <v>334.37</v>
      </c>
    </row>
    <row r="544" ht="13.2" customHeight="1" spans="1:8">
      <c r="A544" s="14" t="s">
        <v>845</v>
      </c>
      <c r="B544" s="15" t="s">
        <v>846</v>
      </c>
      <c r="C544" s="16" t="s">
        <v>121</v>
      </c>
      <c r="D544" s="21">
        <v>253.17</v>
      </c>
      <c r="E544" s="26"/>
      <c r="F544" s="19">
        <f t="shared" si="6"/>
        <v>0</v>
      </c>
      <c r="H544" s="22">
        <v>893.85</v>
      </c>
    </row>
    <row r="545" ht="13.9" customHeight="1" spans="1:8">
      <c r="A545" s="14" t="s">
        <v>847</v>
      </c>
      <c r="B545" s="15" t="s">
        <v>848</v>
      </c>
      <c r="C545" s="16"/>
      <c r="D545" s="17"/>
      <c r="E545" s="26"/>
      <c r="F545" s="19"/>
      <c r="H545" s="23"/>
    </row>
    <row r="546" ht="13.2" customHeight="1" spans="1:8">
      <c r="A546" s="14" t="s">
        <v>849</v>
      </c>
      <c r="B546" s="15" t="s">
        <v>850</v>
      </c>
      <c r="C546" s="16"/>
      <c r="D546" s="17"/>
      <c r="E546" s="26"/>
      <c r="F546" s="19"/>
      <c r="H546" s="23"/>
    </row>
    <row r="547" ht="13.9" customHeight="1" spans="1:8">
      <c r="A547" s="14" t="s">
        <v>851</v>
      </c>
      <c r="B547" s="15" t="s">
        <v>852</v>
      </c>
      <c r="C547" s="16" t="s">
        <v>137</v>
      </c>
      <c r="D547" s="21">
        <v>490</v>
      </c>
      <c r="E547" s="26"/>
      <c r="F547" s="19">
        <f t="shared" si="6"/>
        <v>0</v>
      </c>
      <c r="H547" s="22">
        <v>38.21</v>
      </c>
    </row>
    <row r="548" ht="13.2" customHeight="1" spans="1:8">
      <c r="A548" s="14" t="s">
        <v>853</v>
      </c>
      <c r="B548" s="15" t="s">
        <v>854</v>
      </c>
      <c r="C548" s="16"/>
      <c r="D548" s="17"/>
      <c r="E548" s="26"/>
      <c r="F548" s="19"/>
      <c r="H548" s="23"/>
    </row>
    <row r="549" ht="13.2" customHeight="1" spans="1:8">
      <c r="A549" s="14" t="s">
        <v>855</v>
      </c>
      <c r="B549" s="15" t="s">
        <v>856</v>
      </c>
      <c r="C549" s="16" t="s">
        <v>155</v>
      </c>
      <c r="D549" s="21">
        <v>7.27</v>
      </c>
      <c r="E549" s="26"/>
      <c r="F549" s="19">
        <f t="shared" si="6"/>
        <v>0</v>
      </c>
      <c r="H549" s="22">
        <v>711.28</v>
      </c>
    </row>
    <row r="550" ht="13.9" customHeight="1" spans="1:8">
      <c r="A550" s="14" t="s">
        <v>857</v>
      </c>
      <c r="B550" s="15" t="s">
        <v>858</v>
      </c>
      <c r="C550" s="16" t="s">
        <v>137</v>
      </c>
      <c r="D550" s="21">
        <v>460.18</v>
      </c>
      <c r="E550" s="26"/>
      <c r="F550" s="19">
        <f t="shared" si="6"/>
        <v>0</v>
      </c>
      <c r="H550" s="22">
        <v>83.08</v>
      </c>
    </row>
    <row r="551" ht="13.2" customHeight="1" spans="1:8">
      <c r="A551" s="14" t="s">
        <v>859</v>
      </c>
      <c r="B551" s="15" t="s">
        <v>860</v>
      </c>
      <c r="C551" s="16" t="s">
        <v>137</v>
      </c>
      <c r="D551" s="21">
        <v>46.05</v>
      </c>
      <c r="E551" s="26"/>
      <c r="F551" s="19">
        <f t="shared" si="6"/>
        <v>0</v>
      </c>
      <c r="H551" s="22">
        <v>83.04</v>
      </c>
    </row>
    <row r="552" ht="13.2" customHeight="1" spans="1:8">
      <c r="A552" s="14" t="s">
        <v>861</v>
      </c>
      <c r="B552" s="15" t="s">
        <v>862</v>
      </c>
      <c r="C552" s="16"/>
      <c r="D552" s="17"/>
      <c r="E552" s="26"/>
      <c r="F552" s="19"/>
      <c r="H552" s="23"/>
    </row>
    <row r="553" ht="13.9" customHeight="1" spans="1:8">
      <c r="A553" s="14" t="s">
        <v>863</v>
      </c>
      <c r="B553" s="15" t="s">
        <v>864</v>
      </c>
      <c r="C553" s="16"/>
      <c r="D553" s="17"/>
      <c r="E553" s="26"/>
      <c r="F553" s="19"/>
      <c r="H553" s="23"/>
    </row>
    <row r="554" ht="13.2" customHeight="1" spans="1:8">
      <c r="A554" s="14" t="s">
        <v>865</v>
      </c>
      <c r="B554" s="15" t="s">
        <v>866</v>
      </c>
      <c r="C554" s="16" t="s">
        <v>867</v>
      </c>
      <c r="D554" s="21">
        <v>43.94</v>
      </c>
      <c r="E554" s="26"/>
      <c r="F554" s="19">
        <f t="shared" si="6"/>
        <v>0</v>
      </c>
      <c r="H554" s="22">
        <v>98.88</v>
      </c>
    </row>
    <row r="555" ht="13.2" customHeight="1" spans="1:8">
      <c r="A555" s="14" t="s">
        <v>868</v>
      </c>
      <c r="B555" s="15" t="s">
        <v>869</v>
      </c>
      <c r="C555" s="16"/>
      <c r="D555" s="17"/>
      <c r="E555" s="26"/>
      <c r="F555" s="19"/>
      <c r="H555" s="23"/>
    </row>
    <row r="556" ht="13.9" customHeight="1" spans="1:8">
      <c r="A556" s="14" t="s">
        <v>870</v>
      </c>
      <c r="B556" s="15" t="s">
        <v>871</v>
      </c>
      <c r="C556" s="16"/>
      <c r="D556" s="17"/>
      <c r="E556" s="26"/>
      <c r="F556" s="19"/>
      <c r="H556" s="23"/>
    </row>
    <row r="557" ht="13.2" customHeight="1" spans="1:8">
      <c r="A557" s="14" t="s">
        <v>872</v>
      </c>
      <c r="B557" s="15" t="s">
        <v>873</v>
      </c>
      <c r="C557" s="16" t="s">
        <v>874</v>
      </c>
      <c r="D557" s="21">
        <v>27</v>
      </c>
      <c r="E557" s="26"/>
      <c r="F557" s="19">
        <f t="shared" si="6"/>
        <v>0</v>
      </c>
      <c r="H557" s="22">
        <v>4348.44</v>
      </c>
    </row>
    <row r="558" ht="13.9" customHeight="1" spans="1:8">
      <c r="A558" s="14" t="s">
        <v>875</v>
      </c>
      <c r="B558" s="15" t="s">
        <v>876</v>
      </c>
      <c r="C558" s="16" t="s">
        <v>874</v>
      </c>
      <c r="D558" s="21">
        <v>3</v>
      </c>
      <c r="E558" s="26"/>
      <c r="F558" s="19">
        <f t="shared" si="6"/>
        <v>0</v>
      </c>
      <c r="H558" s="22">
        <v>3021.33</v>
      </c>
    </row>
    <row r="559" ht="13.2" customHeight="1" spans="1:8">
      <c r="A559" s="14" t="s">
        <v>877</v>
      </c>
      <c r="B559" s="15" t="s">
        <v>878</v>
      </c>
      <c r="C559" s="16" t="s">
        <v>874</v>
      </c>
      <c r="D559" s="21">
        <v>15</v>
      </c>
      <c r="E559" s="26"/>
      <c r="F559" s="19">
        <f t="shared" si="6"/>
        <v>0</v>
      </c>
      <c r="H559" s="22">
        <v>4218.4</v>
      </c>
    </row>
    <row r="560" ht="13.2" customHeight="1" spans="1:8">
      <c r="A560" s="14" t="s">
        <v>879</v>
      </c>
      <c r="B560" s="15" t="s">
        <v>880</v>
      </c>
      <c r="C560" s="16" t="s">
        <v>874</v>
      </c>
      <c r="D560" s="21">
        <v>1</v>
      </c>
      <c r="E560" s="26"/>
      <c r="F560" s="19">
        <f t="shared" si="6"/>
        <v>0</v>
      </c>
      <c r="H560" s="22">
        <v>3684</v>
      </c>
    </row>
    <row r="561" ht="13.9" customHeight="1" spans="1:8">
      <c r="A561" s="14" t="s">
        <v>881</v>
      </c>
      <c r="B561" s="15" t="s">
        <v>882</v>
      </c>
      <c r="C561" s="16" t="s">
        <v>874</v>
      </c>
      <c r="D561" s="21">
        <v>1</v>
      </c>
      <c r="E561" s="26"/>
      <c r="F561" s="19">
        <f t="shared" si="6"/>
        <v>0</v>
      </c>
      <c r="H561" s="22">
        <v>3582</v>
      </c>
    </row>
    <row r="562" ht="13.2" customHeight="1" spans="1:8">
      <c r="A562" s="14" t="s">
        <v>883</v>
      </c>
      <c r="B562" s="15" t="s">
        <v>884</v>
      </c>
      <c r="C562" s="16"/>
      <c r="D562" s="17"/>
      <c r="E562" s="26"/>
      <c r="F562" s="19"/>
      <c r="H562" s="23"/>
    </row>
    <row r="563" ht="13.2" customHeight="1" spans="1:8">
      <c r="A563" s="14" t="s">
        <v>885</v>
      </c>
      <c r="B563" s="15" t="s">
        <v>886</v>
      </c>
      <c r="C563" s="16" t="s">
        <v>874</v>
      </c>
      <c r="D563" s="21">
        <v>6</v>
      </c>
      <c r="E563" s="26"/>
      <c r="F563" s="19">
        <f t="shared" si="6"/>
        <v>0</v>
      </c>
      <c r="H563" s="22">
        <v>5504.83</v>
      </c>
    </row>
    <row r="564" ht="13.9" customHeight="1" spans="1:8">
      <c r="A564" s="14" t="s">
        <v>887</v>
      </c>
      <c r="B564" s="15" t="s">
        <v>888</v>
      </c>
      <c r="C564" s="16" t="s">
        <v>874</v>
      </c>
      <c r="D564" s="21">
        <v>8</v>
      </c>
      <c r="E564" s="26"/>
      <c r="F564" s="19">
        <f t="shared" si="6"/>
        <v>0</v>
      </c>
      <c r="H564" s="22">
        <v>5336</v>
      </c>
    </row>
    <row r="565" ht="13.2" customHeight="1" spans="1:8">
      <c r="A565" s="14" t="s">
        <v>889</v>
      </c>
      <c r="B565" s="15" t="s">
        <v>890</v>
      </c>
      <c r="C565" s="16"/>
      <c r="D565" s="17"/>
      <c r="E565" s="26"/>
      <c r="F565" s="19"/>
      <c r="H565" s="23"/>
    </row>
    <row r="566" ht="13.9" customHeight="1" spans="1:8">
      <c r="A566" s="14" t="s">
        <v>891</v>
      </c>
      <c r="B566" s="15" t="s">
        <v>892</v>
      </c>
      <c r="C566" s="16" t="s">
        <v>874</v>
      </c>
      <c r="D566" s="21">
        <v>2</v>
      </c>
      <c r="E566" s="26"/>
      <c r="F566" s="19">
        <f t="shared" si="6"/>
        <v>0</v>
      </c>
      <c r="H566" s="22">
        <v>7392</v>
      </c>
    </row>
    <row r="567" ht="13.2" customHeight="1" spans="1:8">
      <c r="A567" s="14" t="s">
        <v>893</v>
      </c>
      <c r="B567" s="15" t="s">
        <v>894</v>
      </c>
      <c r="C567" s="16" t="s">
        <v>874</v>
      </c>
      <c r="D567" s="21">
        <v>8</v>
      </c>
      <c r="E567" s="26"/>
      <c r="F567" s="19">
        <f t="shared" si="6"/>
        <v>0</v>
      </c>
      <c r="H567" s="22">
        <v>7157.75</v>
      </c>
    </row>
    <row r="568" ht="13.2" customHeight="1" spans="1:8">
      <c r="A568" s="14" t="s">
        <v>895</v>
      </c>
      <c r="B568" s="15" t="s">
        <v>896</v>
      </c>
      <c r="C568" s="16"/>
      <c r="D568" s="17"/>
      <c r="E568" s="26"/>
      <c r="F568" s="19"/>
      <c r="H568" s="23"/>
    </row>
    <row r="569" ht="13.9" customHeight="1" spans="1:8">
      <c r="A569" s="14" t="s">
        <v>897</v>
      </c>
      <c r="B569" s="15" t="s">
        <v>898</v>
      </c>
      <c r="C569" s="16" t="s">
        <v>874</v>
      </c>
      <c r="D569" s="21">
        <v>11</v>
      </c>
      <c r="E569" s="26"/>
      <c r="F569" s="19">
        <f t="shared" si="6"/>
        <v>0</v>
      </c>
      <c r="H569" s="22">
        <v>9235.36</v>
      </c>
    </row>
    <row r="570" ht="13.2" customHeight="1" spans="1:8">
      <c r="A570" s="14" t="s">
        <v>899</v>
      </c>
      <c r="B570" s="15" t="s">
        <v>900</v>
      </c>
      <c r="C570" s="16" t="s">
        <v>874</v>
      </c>
      <c r="D570" s="21">
        <v>3</v>
      </c>
      <c r="E570" s="26"/>
      <c r="F570" s="19">
        <f t="shared" si="6"/>
        <v>0</v>
      </c>
      <c r="H570" s="22">
        <v>6137</v>
      </c>
    </row>
    <row r="571" ht="13.2" customHeight="1" spans="1:8">
      <c r="A571" s="14" t="s">
        <v>901</v>
      </c>
      <c r="B571" s="15" t="s">
        <v>902</v>
      </c>
      <c r="C571" s="16" t="s">
        <v>874</v>
      </c>
      <c r="D571" s="21">
        <v>2</v>
      </c>
      <c r="E571" s="26"/>
      <c r="F571" s="19">
        <f t="shared" si="6"/>
        <v>0</v>
      </c>
      <c r="H571" s="22">
        <v>8933</v>
      </c>
    </row>
    <row r="572" ht="13.9" customHeight="1" spans="1:8">
      <c r="A572" s="14" t="s">
        <v>903</v>
      </c>
      <c r="B572" s="15" t="s">
        <v>904</v>
      </c>
      <c r="C572" s="16"/>
      <c r="D572" s="17"/>
      <c r="E572" s="26"/>
      <c r="F572" s="19"/>
      <c r="H572" s="23"/>
    </row>
    <row r="573" ht="13.2" customHeight="1" spans="1:8">
      <c r="A573" s="14" t="s">
        <v>905</v>
      </c>
      <c r="B573" s="15" t="s">
        <v>906</v>
      </c>
      <c r="C573" s="16" t="s">
        <v>874</v>
      </c>
      <c r="D573" s="21">
        <v>1</v>
      </c>
      <c r="E573" s="26"/>
      <c r="F573" s="19">
        <f t="shared" si="6"/>
        <v>0</v>
      </c>
      <c r="H573" s="22">
        <v>11618</v>
      </c>
    </row>
    <row r="574" ht="13.9" customHeight="1" spans="1:8">
      <c r="A574" s="14" t="s">
        <v>907</v>
      </c>
      <c r="B574" s="15" t="s">
        <v>908</v>
      </c>
      <c r="C574" s="16" t="s">
        <v>874</v>
      </c>
      <c r="D574" s="21">
        <v>2</v>
      </c>
      <c r="E574" s="26"/>
      <c r="F574" s="19">
        <f t="shared" si="6"/>
        <v>0</v>
      </c>
      <c r="H574" s="22">
        <v>11231</v>
      </c>
    </row>
    <row r="575" ht="13.2" customHeight="1" spans="1:8">
      <c r="A575" s="14" t="s">
        <v>909</v>
      </c>
      <c r="B575" s="15" t="s">
        <v>910</v>
      </c>
      <c r="C575" s="16"/>
      <c r="D575" s="17"/>
      <c r="E575" s="26"/>
      <c r="F575" s="19"/>
      <c r="H575" s="23"/>
    </row>
    <row r="576" ht="13.2" customHeight="1" spans="1:8">
      <c r="A576" s="14" t="s">
        <v>911</v>
      </c>
      <c r="B576" s="15" t="s">
        <v>912</v>
      </c>
      <c r="C576" s="16" t="s">
        <v>874</v>
      </c>
      <c r="D576" s="21">
        <v>2</v>
      </c>
      <c r="E576" s="26"/>
      <c r="F576" s="19">
        <f t="shared" si="6"/>
        <v>0</v>
      </c>
      <c r="H576" s="22">
        <v>13253.5</v>
      </c>
    </row>
    <row r="577" ht="13.9" customHeight="1" spans="1:8">
      <c r="A577" s="14" t="s">
        <v>913</v>
      </c>
      <c r="B577" s="15" t="s">
        <v>914</v>
      </c>
      <c r="C577" s="16" t="s">
        <v>874</v>
      </c>
      <c r="D577" s="21">
        <v>1</v>
      </c>
      <c r="E577" s="26"/>
      <c r="F577" s="19">
        <f t="shared" si="6"/>
        <v>0</v>
      </c>
      <c r="H577" s="22">
        <v>8683</v>
      </c>
    </row>
    <row r="578" ht="13.2" customHeight="1" spans="1:6">
      <c r="A578" s="36" t="s">
        <v>915</v>
      </c>
      <c r="B578" s="37" t="s">
        <v>916</v>
      </c>
      <c r="C578" s="38"/>
      <c r="D578" s="39"/>
      <c r="E578" s="39"/>
      <c r="F578" s="40"/>
    </row>
    <row r="579" ht="16.1" customHeight="1" spans="1:6">
      <c r="A579" s="34" t="s">
        <v>11</v>
      </c>
      <c r="B579" s="35"/>
      <c r="C579" s="35"/>
      <c r="D579" s="35"/>
      <c r="E579" s="35"/>
      <c r="F579" s="35"/>
    </row>
    <row r="580" ht="9.5" customHeight="1"/>
    <row r="581" ht="32.95" customHeight="1" spans="1:6">
      <c r="A581" s="3" t="s">
        <v>52</v>
      </c>
      <c r="B581" s="3"/>
      <c r="C581" s="3"/>
      <c r="D581" s="3"/>
      <c r="E581" s="3"/>
      <c r="F581" s="3"/>
    </row>
    <row r="582" ht="13.9" customHeight="1" spans="1:6">
      <c r="A582" s="4" t="s">
        <v>53</v>
      </c>
      <c r="B582" s="4"/>
      <c r="C582" s="4" t="s">
        <v>54</v>
      </c>
      <c r="D582" s="4"/>
      <c r="E582" s="4"/>
      <c r="F582" s="4"/>
    </row>
    <row r="583" ht="13.9" customHeight="1" spans="1:6">
      <c r="A583" s="4" t="s">
        <v>55</v>
      </c>
      <c r="B583" s="4"/>
      <c r="C583" s="5" t="s">
        <v>917</v>
      </c>
      <c r="D583" s="5" t="s">
        <v>57</v>
      </c>
      <c r="E583" s="6" t="s">
        <v>58</v>
      </c>
      <c r="F583" s="6"/>
    </row>
    <row r="584" ht="20.5" customHeight="1" spans="1:6">
      <c r="A584" s="7" t="s">
        <v>744</v>
      </c>
      <c r="B584" s="8"/>
      <c r="C584" s="8"/>
      <c r="D584" s="8"/>
      <c r="E584" s="8"/>
      <c r="F584" s="9"/>
    </row>
    <row r="585" ht="21.25" customHeight="1" spans="1:8">
      <c r="A585" s="10" t="s">
        <v>60</v>
      </c>
      <c r="B585" s="11" t="s">
        <v>61</v>
      </c>
      <c r="C585" s="11" t="s">
        <v>62</v>
      </c>
      <c r="D585" s="11" t="s">
        <v>63</v>
      </c>
      <c r="E585" s="11" t="s">
        <v>64</v>
      </c>
      <c r="F585" s="12" t="s">
        <v>65</v>
      </c>
      <c r="H585" s="13" t="s">
        <v>66</v>
      </c>
    </row>
    <row r="586" ht="13.2" customHeight="1" spans="1:8">
      <c r="A586" s="14" t="s">
        <v>918</v>
      </c>
      <c r="B586" s="15" t="s">
        <v>919</v>
      </c>
      <c r="C586" s="16" t="s">
        <v>874</v>
      </c>
      <c r="D586" s="21">
        <v>1</v>
      </c>
      <c r="E586" s="26"/>
      <c r="F586" s="19">
        <f>ROUND(D586*E586,0)</f>
        <v>0</v>
      </c>
      <c r="H586" s="22">
        <v>17123</v>
      </c>
    </row>
    <row r="587" ht="13.9" customHeight="1" spans="1:8">
      <c r="A587" s="14" t="s">
        <v>920</v>
      </c>
      <c r="B587" s="15" t="s">
        <v>921</v>
      </c>
      <c r="C587" s="16"/>
      <c r="D587" s="17"/>
      <c r="E587" s="26"/>
      <c r="F587" s="19"/>
      <c r="H587" s="23"/>
    </row>
    <row r="588" ht="13.2" customHeight="1" spans="1:8">
      <c r="A588" s="14" t="s">
        <v>922</v>
      </c>
      <c r="B588" s="15" t="s">
        <v>923</v>
      </c>
      <c r="C588" s="16" t="s">
        <v>874</v>
      </c>
      <c r="D588" s="21">
        <v>1</v>
      </c>
      <c r="E588" s="26"/>
      <c r="F588" s="19">
        <f t="shared" ref="F587:F631" si="7">ROUND(D588*E588,0)</f>
        <v>0</v>
      </c>
      <c r="H588" s="22">
        <v>22741</v>
      </c>
    </row>
    <row r="589" ht="13.2" customHeight="1" spans="1:8">
      <c r="A589" s="14" t="s">
        <v>924</v>
      </c>
      <c r="B589" s="15" t="s">
        <v>925</v>
      </c>
      <c r="C589" s="16"/>
      <c r="D589" s="17"/>
      <c r="E589" s="26"/>
      <c r="F589" s="19"/>
      <c r="H589" s="23"/>
    </row>
    <row r="590" ht="13.9" customHeight="1" spans="1:8">
      <c r="A590" s="14" t="s">
        <v>926</v>
      </c>
      <c r="B590" s="15" t="s">
        <v>927</v>
      </c>
      <c r="C590" s="16" t="s">
        <v>874</v>
      </c>
      <c r="D590" s="21">
        <v>6</v>
      </c>
      <c r="E590" s="26"/>
      <c r="F590" s="19">
        <f t="shared" si="7"/>
        <v>0</v>
      </c>
      <c r="H590" s="22">
        <v>5052.33</v>
      </c>
    </row>
    <row r="591" ht="13.2" customHeight="1" spans="1:8">
      <c r="A591" s="14" t="s">
        <v>928</v>
      </c>
      <c r="B591" s="15" t="s">
        <v>929</v>
      </c>
      <c r="C591" s="16" t="s">
        <v>874</v>
      </c>
      <c r="D591" s="21">
        <v>1</v>
      </c>
      <c r="E591" s="26"/>
      <c r="F591" s="19">
        <f t="shared" si="7"/>
        <v>0</v>
      </c>
      <c r="H591" s="22">
        <v>3507</v>
      </c>
    </row>
    <row r="592" ht="13.9" customHeight="1" spans="1:8">
      <c r="A592" s="14" t="s">
        <v>930</v>
      </c>
      <c r="B592" s="15" t="s">
        <v>931</v>
      </c>
      <c r="C592" s="16" t="s">
        <v>874</v>
      </c>
      <c r="D592" s="21">
        <v>9</v>
      </c>
      <c r="E592" s="26"/>
      <c r="F592" s="19">
        <f t="shared" si="7"/>
        <v>0</v>
      </c>
      <c r="H592" s="22">
        <v>4917.67</v>
      </c>
    </row>
    <row r="593" ht="13.2" customHeight="1" spans="1:8">
      <c r="A593" s="14" t="s">
        <v>932</v>
      </c>
      <c r="B593" s="15" t="s">
        <v>933</v>
      </c>
      <c r="C593" s="16"/>
      <c r="D593" s="17"/>
      <c r="E593" s="26"/>
      <c r="F593" s="19"/>
      <c r="H593" s="23"/>
    </row>
    <row r="594" ht="13.2" customHeight="1" spans="1:8">
      <c r="A594" s="14" t="s">
        <v>934</v>
      </c>
      <c r="B594" s="15" t="s">
        <v>935</v>
      </c>
      <c r="C594" s="16" t="s">
        <v>874</v>
      </c>
      <c r="D594" s="21">
        <v>1</v>
      </c>
      <c r="E594" s="26"/>
      <c r="F594" s="19">
        <f t="shared" si="7"/>
        <v>0</v>
      </c>
      <c r="H594" s="22">
        <v>6615</v>
      </c>
    </row>
    <row r="595" ht="13.9" customHeight="1" spans="1:8">
      <c r="A595" s="14" t="s">
        <v>936</v>
      </c>
      <c r="B595" s="15" t="s">
        <v>937</v>
      </c>
      <c r="C595" s="16"/>
      <c r="D595" s="17"/>
      <c r="E595" s="26"/>
      <c r="F595" s="19"/>
      <c r="H595" s="23"/>
    </row>
    <row r="596" ht="13.2" customHeight="1" spans="1:8">
      <c r="A596" s="14" t="s">
        <v>938</v>
      </c>
      <c r="B596" s="15" t="s">
        <v>939</v>
      </c>
      <c r="C596" s="16" t="s">
        <v>867</v>
      </c>
      <c r="D596" s="21">
        <v>694.024</v>
      </c>
      <c r="E596" s="26"/>
      <c r="F596" s="19">
        <f t="shared" si="7"/>
        <v>0</v>
      </c>
      <c r="H596" s="22">
        <v>98.9</v>
      </c>
    </row>
    <row r="597" ht="13.2" customHeight="1" spans="1:8">
      <c r="A597" s="14" t="s">
        <v>940</v>
      </c>
      <c r="B597" s="15" t="s">
        <v>941</v>
      </c>
      <c r="C597" s="16"/>
      <c r="D597" s="17"/>
      <c r="E597" s="26"/>
      <c r="F597" s="19"/>
      <c r="H597" s="23"/>
    </row>
    <row r="598" ht="13.9" customHeight="1" spans="1:8">
      <c r="A598" s="14" t="s">
        <v>942</v>
      </c>
      <c r="B598" s="15" t="s">
        <v>925</v>
      </c>
      <c r="C598" s="16"/>
      <c r="D598" s="17"/>
      <c r="E598" s="26"/>
      <c r="F598" s="19"/>
      <c r="H598" s="23"/>
    </row>
    <row r="599" ht="13.2" customHeight="1" spans="1:8">
      <c r="A599" s="14" t="s">
        <v>943</v>
      </c>
      <c r="B599" s="15" t="s">
        <v>944</v>
      </c>
      <c r="C599" s="16" t="s">
        <v>874</v>
      </c>
      <c r="D599" s="21">
        <v>4</v>
      </c>
      <c r="E599" s="26"/>
      <c r="F599" s="19">
        <f t="shared" si="7"/>
        <v>0</v>
      </c>
      <c r="H599" s="22">
        <v>5185.75</v>
      </c>
    </row>
    <row r="600" ht="13.9" customHeight="1" spans="1:8">
      <c r="A600" s="14" t="s">
        <v>945</v>
      </c>
      <c r="B600" s="15" t="s">
        <v>946</v>
      </c>
      <c r="C600" s="16" t="s">
        <v>874</v>
      </c>
      <c r="D600" s="21">
        <v>4</v>
      </c>
      <c r="E600" s="26"/>
      <c r="F600" s="19">
        <f t="shared" si="7"/>
        <v>0</v>
      </c>
      <c r="H600" s="22">
        <v>4468.5</v>
      </c>
    </row>
    <row r="601" ht="13.2" customHeight="1" spans="1:8">
      <c r="A601" s="14" t="s">
        <v>947</v>
      </c>
      <c r="B601" s="15" t="s">
        <v>948</v>
      </c>
      <c r="C601" s="16"/>
      <c r="D601" s="17"/>
      <c r="E601" s="26"/>
      <c r="F601" s="19"/>
      <c r="H601" s="23"/>
    </row>
    <row r="602" ht="13.2" customHeight="1" spans="1:8">
      <c r="A602" s="14" t="s">
        <v>949</v>
      </c>
      <c r="B602" s="15" t="s">
        <v>950</v>
      </c>
      <c r="C602" s="16" t="s">
        <v>874</v>
      </c>
      <c r="D602" s="21">
        <v>1</v>
      </c>
      <c r="E602" s="26"/>
      <c r="F602" s="19">
        <f t="shared" si="7"/>
        <v>0</v>
      </c>
      <c r="H602" s="22">
        <v>22146</v>
      </c>
    </row>
    <row r="603" ht="13.9" customHeight="1" spans="1:8">
      <c r="A603" s="14" t="s">
        <v>951</v>
      </c>
      <c r="B603" s="15" t="s">
        <v>952</v>
      </c>
      <c r="C603" s="16"/>
      <c r="D603" s="17"/>
      <c r="E603" s="26"/>
      <c r="F603" s="19"/>
      <c r="H603" s="23"/>
    </row>
    <row r="604" ht="13.2" customHeight="1" spans="1:8">
      <c r="A604" s="14" t="s">
        <v>953</v>
      </c>
      <c r="B604" s="15" t="s">
        <v>954</v>
      </c>
      <c r="C604" s="16"/>
      <c r="D604" s="17"/>
      <c r="E604" s="26"/>
      <c r="F604" s="19"/>
      <c r="H604" s="23"/>
    </row>
    <row r="605" ht="13.2" customHeight="1" spans="1:8">
      <c r="A605" s="14" t="s">
        <v>955</v>
      </c>
      <c r="B605" s="15" t="s">
        <v>956</v>
      </c>
      <c r="C605" s="16" t="s">
        <v>121</v>
      </c>
      <c r="D605" s="21">
        <v>4.3</v>
      </c>
      <c r="E605" s="26"/>
      <c r="F605" s="19">
        <f t="shared" si="7"/>
        <v>0</v>
      </c>
      <c r="H605" s="22">
        <v>584.65</v>
      </c>
    </row>
    <row r="606" ht="13.9" customHeight="1" spans="1:8">
      <c r="A606" s="14" t="s">
        <v>957</v>
      </c>
      <c r="B606" s="15" t="s">
        <v>958</v>
      </c>
      <c r="C606" s="16"/>
      <c r="D606" s="17"/>
      <c r="E606" s="26"/>
      <c r="F606" s="19"/>
      <c r="H606" s="23"/>
    </row>
    <row r="607" ht="13.2" customHeight="1" spans="1:8">
      <c r="A607" s="14" t="s">
        <v>959</v>
      </c>
      <c r="B607" s="15" t="s">
        <v>673</v>
      </c>
      <c r="C607" s="16"/>
      <c r="D607" s="17"/>
      <c r="E607" s="26"/>
      <c r="F607" s="19"/>
      <c r="H607" s="23"/>
    </row>
    <row r="608" ht="13.2" customHeight="1" spans="1:8">
      <c r="A608" s="14" t="s">
        <v>960</v>
      </c>
      <c r="B608" s="15" t="s">
        <v>961</v>
      </c>
      <c r="C608" s="16"/>
      <c r="D608" s="17"/>
      <c r="E608" s="26"/>
      <c r="F608" s="19"/>
      <c r="H608" s="23"/>
    </row>
    <row r="609" ht="13.9" customHeight="1" spans="1:8">
      <c r="A609" s="14" t="s">
        <v>962</v>
      </c>
      <c r="B609" s="15" t="s">
        <v>963</v>
      </c>
      <c r="C609" s="16" t="s">
        <v>121</v>
      </c>
      <c r="D609" s="21">
        <v>13.2</v>
      </c>
      <c r="E609" s="26"/>
      <c r="F609" s="19">
        <f t="shared" si="7"/>
        <v>0</v>
      </c>
      <c r="H609" s="22">
        <v>56.29</v>
      </c>
    </row>
    <row r="610" ht="13.2" customHeight="1" spans="1:8">
      <c r="A610" s="14" t="s">
        <v>964</v>
      </c>
      <c r="B610" s="15" t="s">
        <v>965</v>
      </c>
      <c r="C610" s="16" t="s">
        <v>121</v>
      </c>
      <c r="D610" s="21">
        <v>145.13</v>
      </c>
      <c r="E610" s="26"/>
      <c r="F610" s="19">
        <f t="shared" si="7"/>
        <v>0</v>
      </c>
      <c r="H610" s="22">
        <v>78.48</v>
      </c>
    </row>
    <row r="611" ht="13.9" customHeight="1" spans="1:8">
      <c r="A611" s="14" t="s">
        <v>966</v>
      </c>
      <c r="B611" s="15" t="s">
        <v>967</v>
      </c>
      <c r="C611" s="16" t="s">
        <v>121</v>
      </c>
      <c r="D611" s="21">
        <v>6262.3</v>
      </c>
      <c r="E611" s="26"/>
      <c r="F611" s="19">
        <f t="shared" si="7"/>
        <v>0</v>
      </c>
      <c r="H611" s="22">
        <v>116.38</v>
      </c>
    </row>
    <row r="612" ht="13.2" customHeight="1" spans="1:8">
      <c r="A612" s="14" t="s">
        <v>968</v>
      </c>
      <c r="B612" s="15" t="s">
        <v>969</v>
      </c>
      <c r="C612" s="16"/>
      <c r="D612" s="17"/>
      <c r="E612" s="26"/>
      <c r="F612" s="19"/>
      <c r="H612" s="23"/>
    </row>
    <row r="613" ht="13.2" customHeight="1" spans="1:8">
      <c r="A613" s="14" t="s">
        <v>970</v>
      </c>
      <c r="B613" s="15" t="s">
        <v>971</v>
      </c>
      <c r="C613" s="16" t="s">
        <v>874</v>
      </c>
      <c r="D613" s="21">
        <v>717</v>
      </c>
      <c r="E613" s="26"/>
      <c r="F613" s="19">
        <f t="shared" si="7"/>
        <v>0</v>
      </c>
      <c r="H613" s="22">
        <v>96.8</v>
      </c>
    </row>
    <row r="614" ht="13.9" customHeight="1" spans="1:8">
      <c r="A614" s="14" t="s">
        <v>972</v>
      </c>
      <c r="B614" s="15" t="s">
        <v>973</v>
      </c>
      <c r="C614" s="16" t="s">
        <v>874</v>
      </c>
      <c r="D614" s="21">
        <v>34</v>
      </c>
      <c r="E614" s="26"/>
      <c r="F614" s="19">
        <f t="shared" si="7"/>
        <v>0</v>
      </c>
      <c r="H614" s="22">
        <v>104.26</v>
      </c>
    </row>
    <row r="615" ht="13.2" customHeight="1" spans="1:8">
      <c r="A615" s="14" t="s">
        <v>974</v>
      </c>
      <c r="B615" s="15" t="s">
        <v>975</v>
      </c>
      <c r="C615" s="16"/>
      <c r="D615" s="17"/>
      <c r="E615" s="26"/>
      <c r="F615" s="19"/>
      <c r="H615" s="23"/>
    </row>
    <row r="616" ht="13.2" customHeight="1" spans="1:8">
      <c r="A616" s="14" t="s">
        <v>976</v>
      </c>
      <c r="B616" s="15" t="s">
        <v>977</v>
      </c>
      <c r="C616" s="16" t="s">
        <v>155</v>
      </c>
      <c r="D616" s="21">
        <v>9121.51</v>
      </c>
      <c r="E616" s="26"/>
      <c r="F616" s="19">
        <f t="shared" si="7"/>
        <v>0</v>
      </c>
      <c r="H616" s="22">
        <v>69.37</v>
      </c>
    </row>
    <row r="617" ht="13.9" customHeight="1" spans="1:8">
      <c r="A617" s="14" t="s">
        <v>978</v>
      </c>
      <c r="B617" s="15" t="s">
        <v>979</v>
      </c>
      <c r="C617" s="16"/>
      <c r="D617" s="17"/>
      <c r="E617" s="26"/>
      <c r="F617" s="19"/>
      <c r="H617" s="23"/>
    </row>
    <row r="618" ht="13.2" customHeight="1" spans="1:8">
      <c r="A618" s="14" t="s">
        <v>980</v>
      </c>
      <c r="B618" s="15" t="s">
        <v>226</v>
      </c>
      <c r="C618" s="16" t="s">
        <v>155</v>
      </c>
      <c r="D618" s="21">
        <v>528.8</v>
      </c>
      <c r="E618" s="26"/>
      <c r="F618" s="19">
        <f t="shared" si="7"/>
        <v>0</v>
      </c>
      <c r="H618" s="22">
        <v>70.11</v>
      </c>
    </row>
    <row r="619" ht="13.9" customHeight="1" spans="1:8">
      <c r="A619" s="14" t="s">
        <v>981</v>
      </c>
      <c r="B619" s="15" t="s">
        <v>982</v>
      </c>
      <c r="C619" s="16" t="s">
        <v>155</v>
      </c>
      <c r="D619" s="21">
        <v>379.03</v>
      </c>
      <c r="E619" s="26"/>
      <c r="F619" s="19">
        <f t="shared" si="7"/>
        <v>0</v>
      </c>
      <c r="H619" s="22">
        <v>105.59</v>
      </c>
    </row>
    <row r="620" ht="13.2" customHeight="1" spans="1:8">
      <c r="A620" s="14" t="s">
        <v>983</v>
      </c>
      <c r="B620" s="15" t="s">
        <v>984</v>
      </c>
      <c r="C620" s="16"/>
      <c r="D620" s="17"/>
      <c r="E620" s="26"/>
      <c r="F620" s="19"/>
      <c r="H620" s="23"/>
    </row>
    <row r="621" ht="13.2" customHeight="1" spans="1:8">
      <c r="A621" s="14" t="s">
        <v>985</v>
      </c>
      <c r="B621" s="15" t="s">
        <v>986</v>
      </c>
      <c r="C621" s="16" t="s">
        <v>155</v>
      </c>
      <c r="D621" s="21">
        <v>145.2</v>
      </c>
      <c r="E621" s="26"/>
      <c r="F621" s="19">
        <f t="shared" si="7"/>
        <v>0</v>
      </c>
      <c r="H621" s="22">
        <v>678.57</v>
      </c>
    </row>
    <row r="622" ht="13.9" customHeight="1" spans="1:8">
      <c r="A622" s="14" t="s">
        <v>987</v>
      </c>
      <c r="B622" s="15" t="s">
        <v>501</v>
      </c>
      <c r="C622" s="16" t="s">
        <v>155</v>
      </c>
      <c r="D622" s="21">
        <v>585.024</v>
      </c>
      <c r="E622" s="26"/>
      <c r="F622" s="19">
        <f t="shared" si="7"/>
        <v>0</v>
      </c>
      <c r="H622" s="22">
        <v>611.23</v>
      </c>
    </row>
    <row r="623" ht="13.2" customHeight="1" spans="1:8">
      <c r="A623" s="14" t="s">
        <v>988</v>
      </c>
      <c r="B623" s="15" t="s">
        <v>989</v>
      </c>
      <c r="C623" s="16"/>
      <c r="D623" s="17"/>
      <c r="E623" s="26"/>
      <c r="F623" s="19"/>
      <c r="H623" s="23"/>
    </row>
    <row r="624" ht="13.2" customHeight="1" spans="1:8">
      <c r="A624" s="14" t="s">
        <v>990</v>
      </c>
      <c r="B624" s="15" t="s">
        <v>991</v>
      </c>
      <c r="C624" s="16"/>
      <c r="D624" s="17"/>
      <c r="E624" s="26"/>
      <c r="F624" s="19"/>
      <c r="H624" s="23"/>
    </row>
    <row r="625" ht="13.9" customHeight="1" spans="1:8">
      <c r="A625" s="14" t="s">
        <v>992</v>
      </c>
      <c r="B625" s="15" t="s">
        <v>501</v>
      </c>
      <c r="C625" s="16" t="s">
        <v>155</v>
      </c>
      <c r="D625" s="21">
        <v>119.64</v>
      </c>
      <c r="E625" s="26"/>
      <c r="F625" s="19">
        <f t="shared" si="7"/>
        <v>0</v>
      </c>
      <c r="H625" s="22">
        <v>664.44</v>
      </c>
    </row>
    <row r="626" ht="13.2" customHeight="1" spans="1:8">
      <c r="A626" s="14" t="s">
        <v>993</v>
      </c>
      <c r="B626" s="15" t="s">
        <v>994</v>
      </c>
      <c r="C626" s="16"/>
      <c r="D626" s="17"/>
      <c r="E626" s="26"/>
      <c r="F626" s="19"/>
      <c r="H626" s="23"/>
    </row>
    <row r="627" ht="13.9" customHeight="1" spans="1:8">
      <c r="A627" s="14" t="s">
        <v>995</v>
      </c>
      <c r="B627" s="15" t="s">
        <v>996</v>
      </c>
      <c r="C627" s="16"/>
      <c r="D627" s="17"/>
      <c r="E627" s="26"/>
      <c r="F627" s="19"/>
      <c r="H627" s="23"/>
    </row>
    <row r="628" ht="13.2" customHeight="1" spans="1:8">
      <c r="A628" s="14" t="s">
        <v>997</v>
      </c>
      <c r="B628" s="15" t="s">
        <v>501</v>
      </c>
      <c r="C628" s="16" t="s">
        <v>155</v>
      </c>
      <c r="D628" s="21">
        <v>270.28</v>
      </c>
      <c r="E628" s="26"/>
      <c r="F628" s="19">
        <f t="shared" si="7"/>
        <v>0</v>
      </c>
      <c r="H628" s="22">
        <v>868.36</v>
      </c>
    </row>
    <row r="629" ht="13.2" customHeight="1" spans="1:8">
      <c r="A629" s="14" t="s">
        <v>998</v>
      </c>
      <c r="B629" s="15" t="s">
        <v>999</v>
      </c>
      <c r="C629" s="16"/>
      <c r="D629" s="17"/>
      <c r="E629" s="26"/>
      <c r="F629" s="19"/>
      <c r="H629" s="23"/>
    </row>
    <row r="630" ht="13.9" customHeight="1" spans="1:8">
      <c r="A630" s="14" t="s">
        <v>1000</v>
      </c>
      <c r="B630" s="15" t="s">
        <v>1001</v>
      </c>
      <c r="C630" s="16"/>
      <c r="D630" s="17"/>
      <c r="E630" s="26"/>
      <c r="F630" s="19"/>
      <c r="H630" s="23"/>
    </row>
    <row r="631" ht="13.2" customHeight="1" spans="1:8">
      <c r="A631" s="36" t="s">
        <v>1002</v>
      </c>
      <c r="B631" s="37" t="s">
        <v>501</v>
      </c>
      <c r="C631" s="38" t="s">
        <v>155</v>
      </c>
      <c r="D631" s="41">
        <v>205.475</v>
      </c>
      <c r="E631" s="42"/>
      <c r="F631" s="40">
        <f t="shared" si="7"/>
        <v>0</v>
      </c>
      <c r="H631" s="43">
        <v>893.85</v>
      </c>
    </row>
    <row r="632" ht="16.1" customHeight="1" spans="1:6">
      <c r="A632" s="34" t="s">
        <v>11</v>
      </c>
      <c r="B632" s="35"/>
      <c r="C632" s="35"/>
      <c r="D632" s="35"/>
      <c r="E632" s="35"/>
      <c r="F632" s="35"/>
    </row>
    <row r="633" ht="9.5" customHeight="1"/>
    <row r="634" ht="32.95" customHeight="1" spans="1:6">
      <c r="A634" s="3" t="s">
        <v>52</v>
      </c>
      <c r="B634" s="3"/>
      <c r="C634" s="3"/>
      <c r="D634" s="3"/>
      <c r="E634" s="3"/>
      <c r="F634" s="3"/>
    </row>
    <row r="635" ht="13.9" customHeight="1" spans="1:6">
      <c r="A635" s="4" t="s">
        <v>53</v>
      </c>
      <c r="B635" s="4"/>
      <c r="C635" s="4" t="s">
        <v>54</v>
      </c>
      <c r="D635" s="4"/>
      <c r="E635" s="4"/>
      <c r="F635" s="4"/>
    </row>
    <row r="636" ht="13.9" customHeight="1" spans="1:6">
      <c r="A636" s="4" t="s">
        <v>55</v>
      </c>
      <c r="B636" s="4"/>
      <c r="C636" s="5" t="s">
        <v>1003</v>
      </c>
      <c r="D636" s="5" t="s">
        <v>57</v>
      </c>
      <c r="E636" s="6" t="s">
        <v>58</v>
      </c>
      <c r="F636" s="6"/>
    </row>
    <row r="637" ht="20.5" customHeight="1" spans="1:6">
      <c r="A637" s="7" t="s">
        <v>744</v>
      </c>
      <c r="B637" s="8"/>
      <c r="C637" s="8"/>
      <c r="D637" s="8"/>
      <c r="E637" s="8"/>
      <c r="F637" s="9"/>
    </row>
    <row r="638" ht="21.25" customHeight="1" spans="1:8">
      <c r="A638" s="10" t="s">
        <v>60</v>
      </c>
      <c r="B638" s="11" t="s">
        <v>61</v>
      </c>
      <c r="C638" s="11" t="s">
        <v>62</v>
      </c>
      <c r="D638" s="11" t="s">
        <v>63</v>
      </c>
      <c r="E638" s="11" t="s">
        <v>64</v>
      </c>
      <c r="F638" s="12" t="s">
        <v>65</v>
      </c>
      <c r="H638" s="13" t="s">
        <v>66</v>
      </c>
    </row>
    <row r="639" ht="13.2" customHeight="1" spans="1:8">
      <c r="A639" s="14" t="s">
        <v>1004</v>
      </c>
      <c r="B639" s="15" t="s">
        <v>1005</v>
      </c>
      <c r="C639" s="16"/>
      <c r="D639" s="17"/>
      <c r="E639" s="17"/>
      <c r="F639" s="19"/>
      <c r="H639" s="20"/>
    </row>
    <row r="640" ht="13.9" customHeight="1" spans="1:8">
      <c r="A640" s="14" t="s">
        <v>1006</v>
      </c>
      <c r="B640" s="15" t="s">
        <v>1007</v>
      </c>
      <c r="C640" s="16"/>
      <c r="D640" s="17"/>
      <c r="E640" s="17"/>
      <c r="F640" s="19"/>
      <c r="H640" s="20"/>
    </row>
    <row r="641" ht="13.2" customHeight="1" spans="1:8">
      <c r="A641" s="14" t="s">
        <v>1008</v>
      </c>
      <c r="B641" s="15" t="s">
        <v>746</v>
      </c>
      <c r="C641" s="16" t="s">
        <v>245</v>
      </c>
      <c r="D641" s="21">
        <v>45972.04</v>
      </c>
      <c r="E641" s="26"/>
      <c r="F641" s="19">
        <f>ROUND(D641*E641,0)</f>
        <v>0</v>
      </c>
      <c r="H641" s="22">
        <v>5.94</v>
      </c>
    </row>
    <row r="642" ht="13.2" customHeight="1" spans="1:8">
      <c r="A642" s="14" t="s">
        <v>1009</v>
      </c>
      <c r="B642" s="15" t="s">
        <v>487</v>
      </c>
      <c r="C642" s="16" t="s">
        <v>155</v>
      </c>
      <c r="D642" s="21">
        <v>240.376</v>
      </c>
      <c r="E642" s="26"/>
      <c r="F642" s="19">
        <f t="shared" ref="F642:F657" si="8">ROUND(D642*E642,0)</f>
        <v>0</v>
      </c>
      <c r="H642" s="22">
        <v>1602.23</v>
      </c>
    </row>
    <row r="643" ht="13.9" customHeight="1" spans="1:8">
      <c r="A643" s="14" t="s">
        <v>1010</v>
      </c>
      <c r="B643" s="15" t="s">
        <v>1011</v>
      </c>
      <c r="C643" s="16"/>
      <c r="D643" s="17"/>
      <c r="E643" s="26"/>
      <c r="F643" s="19"/>
      <c r="H643" s="23"/>
    </row>
    <row r="644" ht="13.2" customHeight="1" spans="1:8">
      <c r="A644" s="14" t="s">
        <v>1012</v>
      </c>
      <c r="B644" s="15" t="s">
        <v>1013</v>
      </c>
      <c r="C644" s="16"/>
      <c r="D644" s="17"/>
      <c r="E644" s="26"/>
      <c r="F644" s="19"/>
      <c r="H644" s="23"/>
    </row>
    <row r="645" ht="13.9" customHeight="1" spans="1:8">
      <c r="A645" s="14" t="s">
        <v>1014</v>
      </c>
      <c r="B645" s="15" t="s">
        <v>487</v>
      </c>
      <c r="C645" s="16" t="s">
        <v>155</v>
      </c>
      <c r="D645" s="21">
        <v>5.7</v>
      </c>
      <c r="E645" s="26"/>
      <c r="F645" s="19">
        <f t="shared" si="8"/>
        <v>0</v>
      </c>
      <c r="H645" s="22">
        <v>937.37</v>
      </c>
    </row>
    <row r="646" ht="13.2" customHeight="1" spans="1:8">
      <c r="A646" s="14" t="s">
        <v>1015</v>
      </c>
      <c r="B646" s="15" t="s">
        <v>1016</v>
      </c>
      <c r="C646" s="16"/>
      <c r="D646" s="17"/>
      <c r="E646" s="26"/>
      <c r="F646" s="19"/>
      <c r="H646" s="23"/>
    </row>
    <row r="647" ht="13.2" customHeight="1" spans="1:8">
      <c r="A647" s="14" t="s">
        <v>1017</v>
      </c>
      <c r="B647" s="15" t="s">
        <v>1018</v>
      </c>
      <c r="C647" s="16"/>
      <c r="D647" s="17"/>
      <c r="E647" s="26"/>
      <c r="F647" s="19"/>
      <c r="H647" s="23"/>
    </row>
    <row r="648" ht="13.9" customHeight="1" spans="1:8">
      <c r="A648" s="14" t="s">
        <v>1019</v>
      </c>
      <c r="B648" s="15" t="s">
        <v>1020</v>
      </c>
      <c r="C648" s="16" t="s">
        <v>245</v>
      </c>
      <c r="D648" s="21">
        <v>1073.3</v>
      </c>
      <c r="E648" s="26"/>
      <c r="F648" s="19">
        <f t="shared" si="8"/>
        <v>0</v>
      </c>
      <c r="H648" s="22">
        <v>5.46</v>
      </c>
    </row>
    <row r="649" ht="13.2" customHeight="1" spans="1:8">
      <c r="A649" s="14" t="s">
        <v>1021</v>
      </c>
      <c r="B649" s="15" t="s">
        <v>286</v>
      </c>
      <c r="C649" s="16" t="s">
        <v>155</v>
      </c>
      <c r="D649" s="21">
        <v>3.8</v>
      </c>
      <c r="E649" s="26"/>
      <c r="F649" s="19">
        <f t="shared" si="8"/>
        <v>0</v>
      </c>
      <c r="H649" s="22">
        <v>830.26</v>
      </c>
    </row>
    <row r="650" ht="13.2" customHeight="1" spans="1:8">
      <c r="A650" s="14" t="s">
        <v>1022</v>
      </c>
      <c r="B650" s="15" t="s">
        <v>1023</v>
      </c>
      <c r="C650" s="16"/>
      <c r="D650" s="17"/>
      <c r="E650" s="26"/>
      <c r="F650" s="19"/>
      <c r="H650" s="23"/>
    </row>
    <row r="651" ht="13.9" customHeight="1" spans="1:8">
      <c r="A651" s="14" t="s">
        <v>1024</v>
      </c>
      <c r="B651" s="15" t="s">
        <v>1025</v>
      </c>
      <c r="C651" s="16"/>
      <c r="D651" s="17"/>
      <c r="E651" s="26"/>
      <c r="F651" s="19"/>
      <c r="H651" s="23"/>
    </row>
    <row r="652" ht="13.2" customHeight="1" spans="1:8">
      <c r="A652" s="14" t="s">
        <v>1026</v>
      </c>
      <c r="B652" s="15" t="s">
        <v>1027</v>
      </c>
      <c r="C652" s="16" t="s">
        <v>245</v>
      </c>
      <c r="D652" s="21">
        <v>587837.74</v>
      </c>
      <c r="E652" s="26"/>
      <c r="F652" s="19">
        <f t="shared" si="8"/>
        <v>0</v>
      </c>
      <c r="H652" s="22">
        <v>6.99</v>
      </c>
    </row>
    <row r="653" ht="13.9" customHeight="1" spans="1:8">
      <c r="A653" s="14" t="s">
        <v>1028</v>
      </c>
      <c r="B653" s="15" t="s">
        <v>487</v>
      </c>
      <c r="C653" s="16" t="s">
        <v>155</v>
      </c>
      <c r="D653" s="21">
        <v>1858.1</v>
      </c>
      <c r="E653" s="26"/>
      <c r="F653" s="19">
        <f t="shared" si="8"/>
        <v>0</v>
      </c>
      <c r="H653" s="22">
        <v>1000.55</v>
      </c>
    </row>
    <row r="654" ht="13.2" customHeight="1" spans="1:8">
      <c r="A654" s="14" t="s">
        <v>1029</v>
      </c>
      <c r="B654" s="15" t="s">
        <v>803</v>
      </c>
      <c r="C654" s="16" t="s">
        <v>155</v>
      </c>
      <c r="D654" s="21">
        <v>2250.1</v>
      </c>
      <c r="E654" s="26"/>
      <c r="F654" s="19">
        <f t="shared" si="8"/>
        <v>0</v>
      </c>
      <c r="H654" s="22">
        <v>999.76</v>
      </c>
    </row>
    <row r="655" ht="13.2" customHeight="1" spans="1:8">
      <c r="A655" s="14" t="s">
        <v>1030</v>
      </c>
      <c r="B655" s="15" t="s">
        <v>1031</v>
      </c>
      <c r="C655" s="16"/>
      <c r="D655" s="17"/>
      <c r="E655" s="26"/>
      <c r="F655" s="19"/>
      <c r="H655" s="23"/>
    </row>
    <row r="656" ht="13.9" customHeight="1" spans="1:8">
      <c r="A656" s="14" t="s">
        <v>1032</v>
      </c>
      <c r="B656" s="15" t="s">
        <v>1033</v>
      </c>
      <c r="C656" s="16"/>
      <c r="D656" s="17"/>
      <c r="E656" s="26"/>
      <c r="F656" s="19"/>
      <c r="H656" s="23"/>
    </row>
    <row r="657" ht="13.2" customHeight="1" spans="1:8">
      <c r="A657" s="14" t="s">
        <v>1034</v>
      </c>
      <c r="B657" s="15" t="s">
        <v>239</v>
      </c>
      <c r="C657" s="16" t="s">
        <v>155</v>
      </c>
      <c r="D657" s="21">
        <v>6.54</v>
      </c>
      <c r="E657" s="26"/>
      <c r="F657" s="19">
        <f t="shared" si="8"/>
        <v>0</v>
      </c>
      <c r="H657" s="22">
        <v>885.78</v>
      </c>
    </row>
    <row r="658" ht="13.2" customHeight="1" spans="1:6">
      <c r="A658" s="14"/>
      <c r="B658" s="15"/>
      <c r="C658" s="16"/>
      <c r="D658" s="17"/>
      <c r="E658" s="17"/>
      <c r="F658" s="19"/>
    </row>
    <row r="659" ht="13.9" customHeight="1" spans="1:6">
      <c r="A659" s="14"/>
      <c r="B659" s="15"/>
      <c r="C659" s="16"/>
      <c r="D659" s="17"/>
      <c r="E659" s="17"/>
      <c r="F659" s="19"/>
    </row>
    <row r="660" ht="13.2" customHeight="1" spans="1:6">
      <c r="A660" s="14"/>
      <c r="B660" s="15"/>
      <c r="C660" s="16"/>
      <c r="D660" s="17"/>
      <c r="E660" s="17"/>
      <c r="F660" s="19"/>
    </row>
    <row r="661" ht="13.2" customHeight="1" spans="1:6">
      <c r="A661" s="14"/>
      <c r="B661" s="15"/>
      <c r="C661" s="16"/>
      <c r="D661" s="17"/>
      <c r="E661" s="17"/>
      <c r="F661" s="19"/>
    </row>
    <row r="662" ht="13.9" customHeight="1" spans="1:6">
      <c r="A662" s="14"/>
      <c r="B662" s="15"/>
      <c r="C662" s="16"/>
      <c r="D662" s="17"/>
      <c r="E662" s="17"/>
      <c r="F662" s="19"/>
    </row>
    <row r="663" ht="13.2" customHeight="1" spans="1:6">
      <c r="A663" s="14"/>
      <c r="B663" s="15"/>
      <c r="C663" s="16"/>
      <c r="D663" s="17"/>
      <c r="E663" s="17"/>
      <c r="F663" s="19"/>
    </row>
    <row r="664" ht="13.9" customHeight="1" spans="1:6">
      <c r="A664" s="14"/>
      <c r="B664" s="15"/>
      <c r="C664" s="16"/>
      <c r="D664" s="17"/>
      <c r="E664" s="17"/>
      <c r="F664" s="19"/>
    </row>
    <row r="665" ht="13.2" customHeight="1" spans="1:6">
      <c r="A665" s="14"/>
      <c r="B665" s="15"/>
      <c r="C665" s="16"/>
      <c r="D665" s="17"/>
      <c r="E665" s="17"/>
      <c r="F665" s="19"/>
    </row>
    <row r="666" ht="13.2" customHeight="1" spans="1:6">
      <c r="A666" s="14"/>
      <c r="B666" s="15"/>
      <c r="C666" s="16"/>
      <c r="D666" s="17"/>
      <c r="E666" s="17"/>
      <c r="F666" s="19"/>
    </row>
    <row r="667" ht="13.9" customHeight="1" spans="1:6">
      <c r="A667" s="14"/>
      <c r="B667" s="15"/>
      <c r="C667" s="16"/>
      <c r="D667" s="17"/>
      <c r="E667" s="17"/>
      <c r="F667" s="19"/>
    </row>
    <row r="668" ht="13.2" customHeight="1" spans="1:6">
      <c r="A668" s="14"/>
      <c r="B668" s="15"/>
      <c r="C668" s="16"/>
      <c r="D668" s="17"/>
      <c r="E668" s="17"/>
      <c r="F668" s="19"/>
    </row>
    <row r="669" ht="13.2" customHeight="1" spans="1:6">
      <c r="A669" s="14"/>
      <c r="B669" s="15"/>
      <c r="C669" s="16"/>
      <c r="D669" s="17"/>
      <c r="E669" s="17"/>
      <c r="F669" s="19"/>
    </row>
    <row r="670" ht="13.9" customHeight="1" spans="1:6">
      <c r="A670" s="14"/>
      <c r="B670" s="15"/>
      <c r="C670" s="16"/>
      <c r="D670" s="17"/>
      <c r="E670" s="17"/>
      <c r="F670" s="19"/>
    </row>
    <row r="671" ht="13.2" customHeight="1" spans="1:6">
      <c r="A671" s="14"/>
      <c r="B671" s="15"/>
      <c r="C671" s="16"/>
      <c r="D671" s="17"/>
      <c r="E671" s="17"/>
      <c r="F671" s="19"/>
    </row>
    <row r="672" ht="13.9" customHeight="1" spans="1:6">
      <c r="A672" s="14"/>
      <c r="B672" s="15"/>
      <c r="C672" s="16"/>
      <c r="D672" s="17"/>
      <c r="E672" s="17"/>
      <c r="F672" s="19"/>
    </row>
    <row r="673" ht="13.2" customHeight="1" spans="1:6">
      <c r="A673" s="14"/>
      <c r="B673" s="15"/>
      <c r="C673" s="16"/>
      <c r="D673" s="17"/>
      <c r="E673" s="17"/>
      <c r="F673" s="19"/>
    </row>
    <row r="674" ht="13.2" customHeight="1" spans="1:6">
      <c r="A674" s="14"/>
      <c r="B674" s="15"/>
      <c r="C674" s="16"/>
      <c r="D674" s="17"/>
      <c r="E674" s="17"/>
      <c r="F674" s="19"/>
    </row>
    <row r="675" ht="13.9" customHeight="1" spans="1:6">
      <c r="A675" s="14"/>
      <c r="B675" s="15"/>
      <c r="C675" s="16"/>
      <c r="D675" s="17"/>
      <c r="E675" s="17"/>
      <c r="F675" s="19"/>
    </row>
    <row r="676" ht="13.2" customHeight="1" spans="1:6">
      <c r="A676" s="14"/>
      <c r="B676" s="15"/>
      <c r="C676" s="16"/>
      <c r="D676" s="17"/>
      <c r="E676" s="17"/>
      <c r="F676" s="19"/>
    </row>
    <row r="677" ht="13.2" customHeight="1" spans="1:6">
      <c r="A677" s="14"/>
      <c r="B677" s="15"/>
      <c r="C677" s="16"/>
      <c r="D677" s="17"/>
      <c r="E677" s="17"/>
      <c r="F677" s="19"/>
    </row>
    <row r="678" ht="13.9" customHeight="1" spans="1:6">
      <c r="A678" s="14"/>
      <c r="B678" s="15"/>
      <c r="C678" s="16"/>
      <c r="D678" s="17"/>
      <c r="E678" s="17"/>
      <c r="F678" s="19"/>
    </row>
    <row r="679" ht="13.2" customHeight="1" spans="1:6">
      <c r="A679" s="14"/>
      <c r="B679" s="15"/>
      <c r="C679" s="16"/>
      <c r="D679" s="17"/>
      <c r="E679" s="17"/>
      <c r="F679" s="19"/>
    </row>
    <row r="680" ht="13.9" customHeight="1" spans="1:6">
      <c r="A680" s="14"/>
      <c r="B680" s="15"/>
      <c r="C680" s="16"/>
      <c r="D680" s="17"/>
      <c r="E680" s="17"/>
      <c r="F680" s="19"/>
    </row>
    <row r="681" ht="13.2" customHeight="1" spans="1:6">
      <c r="A681" s="14"/>
      <c r="B681" s="15"/>
      <c r="C681" s="16"/>
      <c r="D681" s="17"/>
      <c r="E681" s="17"/>
      <c r="F681" s="19"/>
    </row>
    <row r="682" ht="13.2" customHeight="1" spans="1:6">
      <c r="A682" s="14"/>
      <c r="B682" s="15"/>
      <c r="C682" s="16"/>
      <c r="D682" s="17"/>
      <c r="E682" s="17"/>
      <c r="F682" s="19"/>
    </row>
    <row r="683" ht="27.85" customHeight="1" spans="1:6">
      <c r="A683" s="29"/>
      <c r="B683" s="30" t="s">
        <v>1035</v>
      </c>
      <c r="C683" s="31">
        <f>SUM(F482:F525)+SUM(F533:F577)+SUM(F586:F631)+SUM(F641:F657)</f>
        <v>0</v>
      </c>
      <c r="D683" s="32"/>
      <c r="E683" s="32"/>
      <c r="F683" s="33"/>
    </row>
    <row r="684" ht="16.1" customHeight="1" spans="1:6">
      <c r="A684" s="34" t="s">
        <v>11</v>
      </c>
      <c r="B684" s="35"/>
      <c r="C684" s="35"/>
      <c r="D684" s="35"/>
      <c r="E684" s="35"/>
      <c r="F684" s="35"/>
    </row>
    <row r="685" ht="8.8" customHeight="1"/>
    <row r="686" ht="32.95" customHeight="1" spans="1:6">
      <c r="A686" s="3" t="s">
        <v>52</v>
      </c>
      <c r="B686" s="3"/>
      <c r="C686" s="3"/>
      <c r="D686" s="3"/>
      <c r="E686" s="3"/>
      <c r="F686" s="3"/>
    </row>
    <row r="687" ht="13.9" customHeight="1" spans="1:6">
      <c r="A687" s="4" t="s">
        <v>53</v>
      </c>
      <c r="B687" s="4"/>
      <c r="C687" s="4" t="s">
        <v>54</v>
      </c>
      <c r="D687" s="4"/>
      <c r="E687" s="4"/>
      <c r="F687" s="4"/>
    </row>
    <row r="688" ht="13.9" customHeight="1" spans="1:6">
      <c r="A688" s="4" t="s">
        <v>55</v>
      </c>
      <c r="B688" s="4"/>
      <c r="C688" s="5" t="s">
        <v>1036</v>
      </c>
      <c r="D688" s="5" t="s">
        <v>57</v>
      </c>
      <c r="E688" s="6" t="s">
        <v>58</v>
      </c>
      <c r="F688" s="6"/>
    </row>
    <row r="689" ht="20.5" customHeight="1" spans="1:6">
      <c r="A689" s="7" t="s">
        <v>1037</v>
      </c>
      <c r="B689" s="8"/>
      <c r="C689" s="8"/>
      <c r="D689" s="8"/>
      <c r="E689" s="8"/>
      <c r="F689" s="9"/>
    </row>
    <row r="690" ht="21.25" customHeight="1" spans="1:8">
      <c r="A690" s="10" t="s">
        <v>60</v>
      </c>
      <c r="B690" s="11" t="s">
        <v>61</v>
      </c>
      <c r="C690" s="11" t="s">
        <v>62</v>
      </c>
      <c r="D690" s="11" t="s">
        <v>63</v>
      </c>
      <c r="E690" s="11" t="s">
        <v>64</v>
      </c>
      <c r="F690" s="12" t="s">
        <v>65</v>
      </c>
      <c r="H690" s="13" t="s">
        <v>66</v>
      </c>
    </row>
    <row r="691" ht="13.2" customHeight="1" spans="1:8">
      <c r="A691" s="14" t="s">
        <v>1038</v>
      </c>
      <c r="B691" s="15" t="s">
        <v>1039</v>
      </c>
      <c r="C691" s="16"/>
      <c r="D691" s="17"/>
      <c r="E691" s="17"/>
      <c r="F691" s="19"/>
      <c r="H691" s="20"/>
    </row>
    <row r="692" ht="13.9" customHeight="1" spans="1:8">
      <c r="A692" s="14" t="s">
        <v>1040</v>
      </c>
      <c r="B692" s="15" t="s">
        <v>1041</v>
      </c>
      <c r="C692" s="16"/>
      <c r="D692" s="17"/>
      <c r="E692" s="17"/>
      <c r="F692" s="19"/>
      <c r="H692" s="20"/>
    </row>
    <row r="693" ht="13.2" customHeight="1" spans="1:8">
      <c r="A693" s="14" t="s">
        <v>1042</v>
      </c>
      <c r="B693" s="15" t="s">
        <v>1043</v>
      </c>
      <c r="C693" s="16"/>
      <c r="D693" s="17"/>
      <c r="E693" s="17"/>
      <c r="F693" s="19"/>
      <c r="H693" s="20"/>
    </row>
    <row r="694" ht="13.2" customHeight="1" spans="1:8">
      <c r="A694" s="14" t="s">
        <v>1044</v>
      </c>
      <c r="B694" s="15" t="s">
        <v>1045</v>
      </c>
      <c r="C694" s="16" t="s">
        <v>245</v>
      </c>
      <c r="D694" s="21">
        <v>45276.01</v>
      </c>
      <c r="E694" s="26"/>
      <c r="F694" s="19">
        <f>ROUND(D694*E694,0)</f>
        <v>0</v>
      </c>
      <c r="H694" s="22">
        <v>6.41</v>
      </c>
    </row>
    <row r="695" ht="13.9" customHeight="1" spans="1:8">
      <c r="A695" s="14" t="s">
        <v>1046</v>
      </c>
      <c r="B695" s="15" t="s">
        <v>286</v>
      </c>
      <c r="C695" s="16" t="s">
        <v>155</v>
      </c>
      <c r="D695" s="21">
        <v>207.14</v>
      </c>
      <c r="E695" s="26"/>
      <c r="F695" s="19">
        <f>ROUND(D695*E695,0)</f>
        <v>0</v>
      </c>
      <c r="H695" s="22">
        <v>862.07</v>
      </c>
    </row>
    <row r="696" ht="13.2" customHeight="1" spans="1:8">
      <c r="A696" s="14" t="s">
        <v>1047</v>
      </c>
      <c r="B696" s="15" t="s">
        <v>1048</v>
      </c>
      <c r="C696" s="16"/>
      <c r="D696" s="17"/>
      <c r="E696" s="26"/>
      <c r="F696" s="19"/>
      <c r="H696" s="23"/>
    </row>
    <row r="697" ht="13.9" customHeight="1" spans="1:8">
      <c r="A697" s="14" t="s">
        <v>1049</v>
      </c>
      <c r="B697" s="15" t="s">
        <v>1050</v>
      </c>
      <c r="C697" s="16" t="s">
        <v>121</v>
      </c>
      <c r="D697" s="21">
        <v>2524.6</v>
      </c>
      <c r="E697" s="26"/>
      <c r="F697" s="19">
        <f>ROUND(D697*E697,0)</f>
        <v>0</v>
      </c>
      <c r="H697" s="22">
        <v>35.37</v>
      </c>
    </row>
    <row r="698" ht="13.2" customHeight="1" spans="1:8">
      <c r="A698" s="14" t="s">
        <v>1051</v>
      </c>
      <c r="B698" s="15" t="s">
        <v>1052</v>
      </c>
      <c r="C698" s="16" t="s">
        <v>121</v>
      </c>
      <c r="D698" s="21">
        <v>495.99</v>
      </c>
      <c r="E698" s="26"/>
      <c r="F698" s="19">
        <f>ROUND(D698*E698,0)</f>
        <v>0</v>
      </c>
      <c r="H698" s="22">
        <v>294.71</v>
      </c>
    </row>
    <row r="699" ht="13.2" customHeight="1" spans="1:6">
      <c r="A699" s="14"/>
      <c r="B699" s="15"/>
      <c r="C699" s="16"/>
      <c r="D699" s="17"/>
      <c r="E699" s="17"/>
      <c r="F699" s="19"/>
    </row>
    <row r="700" ht="13.9" customHeight="1" spans="1:6">
      <c r="A700" s="14"/>
      <c r="B700" s="15"/>
      <c r="C700" s="16"/>
      <c r="D700" s="17"/>
      <c r="E700" s="17"/>
      <c r="F700" s="19"/>
    </row>
    <row r="701" ht="13.2" customHeight="1" spans="1:6">
      <c r="A701" s="14"/>
      <c r="B701" s="15"/>
      <c r="C701" s="16"/>
      <c r="D701" s="17"/>
      <c r="E701" s="17"/>
      <c r="F701" s="19"/>
    </row>
    <row r="702" ht="13.2" customHeight="1" spans="1:6">
      <c r="A702" s="14"/>
      <c r="B702" s="15"/>
      <c r="C702" s="16"/>
      <c r="D702" s="17"/>
      <c r="E702" s="17"/>
      <c r="F702" s="19"/>
    </row>
    <row r="703" ht="13.9" customHeight="1" spans="1:6">
      <c r="A703" s="14"/>
      <c r="B703" s="15"/>
      <c r="C703" s="16"/>
      <c r="D703" s="17"/>
      <c r="E703" s="17"/>
      <c r="F703" s="19"/>
    </row>
    <row r="704" ht="13.2" customHeight="1" spans="1:6">
      <c r="A704" s="14"/>
      <c r="B704" s="15"/>
      <c r="C704" s="16"/>
      <c r="D704" s="17"/>
      <c r="E704" s="17"/>
      <c r="F704" s="19"/>
    </row>
    <row r="705" ht="13.9" customHeight="1" spans="1:6">
      <c r="A705" s="14"/>
      <c r="B705" s="15"/>
      <c r="C705" s="16"/>
      <c r="D705" s="17"/>
      <c r="E705" s="17"/>
      <c r="F705" s="19"/>
    </row>
    <row r="706" ht="13.2" customHeight="1" spans="1:6">
      <c r="A706" s="14"/>
      <c r="B706" s="15"/>
      <c r="C706" s="16"/>
      <c r="D706" s="17"/>
      <c r="E706" s="17"/>
      <c r="F706" s="19"/>
    </row>
    <row r="707" ht="13.2" customHeight="1" spans="1:6">
      <c r="A707" s="14"/>
      <c r="B707" s="15"/>
      <c r="C707" s="16"/>
      <c r="D707" s="17"/>
      <c r="E707" s="17"/>
      <c r="F707" s="19"/>
    </row>
    <row r="708" ht="13.9" customHeight="1" spans="1:6">
      <c r="A708" s="14"/>
      <c r="B708" s="15"/>
      <c r="C708" s="16"/>
      <c r="D708" s="17"/>
      <c r="E708" s="17"/>
      <c r="F708" s="19"/>
    </row>
    <row r="709" ht="13.2" customHeight="1" spans="1:6">
      <c r="A709" s="14"/>
      <c r="B709" s="15"/>
      <c r="C709" s="16"/>
      <c r="D709" s="17"/>
      <c r="E709" s="17"/>
      <c r="F709" s="19"/>
    </row>
    <row r="710" ht="13.2" customHeight="1" spans="1:6">
      <c r="A710" s="14"/>
      <c r="B710" s="15"/>
      <c r="C710" s="16"/>
      <c r="D710" s="17"/>
      <c r="E710" s="17"/>
      <c r="F710" s="19"/>
    </row>
    <row r="711" ht="13.9" customHeight="1" spans="1:6">
      <c r="A711" s="14"/>
      <c r="B711" s="15"/>
      <c r="C711" s="16"/>
      <c r="D711" s="17"/>
      <c r="E711" s="17"/>
      <c r="F711" s="19"/>
    </row>
    <row r="712" ht="13.2" customHeight="1" spans="1:6">
      <c r="A712" s="14"/>
      <c r="B712" s="15"/>
      <c r="C712" s="16"/>
      <c r="D712" s="17"/>
      <c r="E712" s="17"/>
      <c r="F712" s="19"/>
    </row>
    <row r="713" ht="13.2" customHeight="1" spans="1:6">
      <c r="A713" s="14"/>
      <c r="B713" s="15"/>
      <c r="C713" s="16"/>
      <c r="D713" s="17"/>
      <c r="E713" s="17"/>
      <c r="F713" s="19"/>
    </row>
    <row r="714" ht="13.9" customHeight="1" spans="1:6">
      <c r="A714" s="14"/>
      <c r="B714" s="15"/>
      <c r="C714" s="16"/>
      <c r="D714" s="17"/>
      <c r="E714" s="17"/>
      <c r="F714" s="19"/>
    </row>
    <row r="715" ht="13.2" customHeight="1" spans="1:6">
      <c r="A715" s="14"/>
      <c r="B715" s="15"/>
      <c r="C715" s="16"/>
      <c r="D715" s="17"/>
      <c r="E715" s="17"/>
      <c r="F715" s="19"/>
    </row>
    <row r="716" ht="13.9" customHeight="1" spans="1:6">
      <c r="A716" s="14"/>
      <c r="B716" s="15"/>
      <c r="C716" s="16"/>
      <c r="D716" s="17"/>
      <c r="E716" s="17"/>
      <c r="F716" s="19"/>
    </row>
    <row r="717" ht="13.2" customHeight="1" spans="1:6">
      <c r="A717" s="14"/>
      <c r="B717" s="15"/>
      <c r="C717" s="16"/>
      <c r="D717" s="17"/>
      <c r="E717" s="17"/>
      <c r="F717" s="19"/>
    </row>
    <row r="718" ht="13.2" customHeight="1" spans="1:6">
      <c r="A718" s="14"/>
      <c r="B718" s="15"/>
      <c r="C718" s="16"/>
      <c r="D718" s="17"/>
      <c r="E718" s="17"/>
      <c r="F718" s="19"/>
    </row>
    <row r="719" ht="13.9" customHeight="1" spans="1:6">
      <c r="A719" s="14"/>
      <c r="B719" s="15"/>
      <c r="C719" s="16"/>
      <c r="D719" s="17"/>
      <c r="E719" s="17"/>
      <c r="F719" s="19"/>
    </row>
    <row r="720" ht="13.2" customHeight="1" spans="1:6">
      <c r="A720" s="14"/>
      <c r="B720" s="15"/>
      <c r="C720" s="16"/>
      <c r="D720" s="17"/>
      <c r="E720" s="17"/>
      <c r="F720" s="19"/>
    </row>
    <row r="721" ht="13.2" customHeight="1" spans="1:6">
      <c r="A721" s="14"/>
      <c r="B721" s="15"/>
      <c r="C721" s="16"/>
      <c r="D721" s="17"/>
      <c r="E721" s="17"/>
      <c r="F721" s="19"/>
    </row>
    <row r="722" ht="13.9" customHeight="1" spans="1:6">
      <c r="A722" s="14"/>
      <c r="B722" s="15"/>
      <c r="C722" s="16"/>
      <c r="D722" s="17"/>
      <c r="E722" s="17"/>
      <c r="F722" s="19"/>
    </row>
    <row r="723" ht="13.2" customHeight="1" spans="1:6">
      <c r="A723" s="14"/>
      <c r="B723" s="15"/>
      <c r="C723" s="16"/>
      <c r="D723" s="17"/>
      <c r="E723" s="17"/>
      <c r="F723" s="19"/>
    </row>
    <row r="724" ht="13.9" customHeight="1" spans="1:6">
      <c r="A724" s="14"/>
      <c r="B724" s="15"/>
      <c r="C724" s="16"/>
      <c r="D724" s="17"/>
      <c r="E724" s="17"/>
      <c r="F724" s="19"/>
    </row>
    <row r="725" ht="13.2" customHeight="1" spans="1:6">
      <c r="A725" s="14"/>
      <c r="B725" s="15"/>
      <c r="C725" s="16"/>
      <c r="D725" s="17"/>
      <c r="E725" s="17"/>
      <c r="F725" s="19"/>
    </row>
    <row r="726" ht="13.2" customHeight="1" spans="1:6">
      <c r="A726" s="14"/>
      <c r="B726" s="15"/>
      <c r="C726" s="16"/>
      <c r="D726" s="17"/>
      <c r="E726" s="17"/>
      <c r="F726" s="19"/>
    </row>
    <row r="727" ht="13.9" customHeight="1" spans="1:6">
      <c r="A727" s="14"/>
      <c r="B727" s="15"/>
      <c r="C727" s="16"/>
      <c r="D727" s="17"/>
      <c r="E727" s="17"/>
      <c r="F727" s="19"/>
    </row>
    <row r="728" ht="13.2" customHeight="1" spans="1:6">
      <c r="A728" s="14"/>
      <c r="B728" s="15"/>
      <c r="C728" s="16"/>
      <c r="D728" s="17"/>
      <c r="E728" s="17"/>
      <c r="F728" s="19"/>
    </row>
    <row r="729" ht="13.2" customHeight="1" spans="1:6">
      <c r="A729" s="14"/>
      <c r="B729" s="15"/>
      <c r="C729" s="16"/>
      <c r="D729" s="17"/>
      <c r="E729" s="17"/>
      <c r="F729" s="19"/>
    </row>
    <row r="730" ht="13.9" customHeight="1" spans="1:6">
      <c r="A730" s="14"/>
      <c r="B730" s="15"/>
      <c r="C730" s="16"/>
      <c r="D730" s="17"/>
      <c r="E730" s="17"/>
      <c r="F730" s="19"/>
    </row>
    <row r="731" ht="13.2" customHeight="1" spans="1:6">
      <c r="A731" s="14"/>
      <c r="B731" s="15"/>
      <c r="C731" s="16"/>
      <c r="D731" s="17"/>
      <c r="E731" s="17"/>
      <c r="F731" s="19"/>
    </row>
    <row r="732" ht="13.9" customHeight="1" spans="1:6">
      <c r="A732" s="14"/>
      <c r="B732" s="15"/>
      <c r="C732" s="16"/>
      <c r="D732" s="17"/>
      <c r="E732" s="17"/>
      <c r="F732" s="19"/>
    </row>
    <row r="733" ht="13.2" customHeight="1" spans="1:6">
      <c r="A733" s="14"/>
      <c r="B733" s="15"/>
      <c r="C733" s="16"/>
      <c r="D733" s="17"/>
      <c r="E733" s="17"/>
      <c r="F733" s="19"/>
    </row>
    <row r="734" ht="13.2" customHeight="1" spans="1:6">
      <c r="A734" s="14"/>
      <c r="B734" s="15"/>
      <c r="C734" s="16"/>
      <c r="D734" s="17"/>
      <c r="E734" s="17"/>
      <c r="F734" s="19"/>
    </row>
    <row r="735" ht="27.85" customHeight="1" spans="1:6">
      <c r="A735" s="29"/>
      <c r="B735" s="30" t="s">
        <v>1053</v>
      </c>
      <c r="C735" s="31">
        <f>SUM(F694:F698)</f>
        <v>0</v>
      </c>
      <c r="D735" s="32"/>
      <c r="E735" s="32"/>
      <c r="F735" s="33"/>
    </row>
    <row r="736" ht="16.1" customHeight="1" spans="1:6">
      <c r="A736" s="34" t="s">
        <v>11</v>
      </c>
      <c r="B736" s="35"/>
      <c r="C736" s="35"/>
      <c r="D736" s="35"/>
      <c r="E736" s="35"/>
      <c r="F736" s="35"/>
    </row>
    <row r="737" ht="8.8" customHeight="1"/>
    <row r="738" ht="32.95" customHeight="1" spans="1:6">
      <c r="A738" s="3" t="s">
        <v>52</v>
      </c>
      <c r="B738" s="3"/>
      <c r="C738" s="3"/>
      <c r="D738" s="3"/>
      <c r="E738" s="3"/>
      <c r="F738" s="3"/>
    </row>
    <row r="739" ht="13.9" customHeight="1" spans="1:6">
      <c r="A739" s="4" t="s">
        <v>53</v>
      </c>
      <c r="B739" s="4"/>
      <c r="C739" s="4" t="s">
        <v>54</v>
      </c>
      <c r="D739" s="4"/>
      <c r="E739" s="4"/>
      <c r="F739" s="4"/>
    </row>
    <row r="740" ht="13.9" customHeight="1" spans="1:6">
      <c r="A740" s="4" t="s">
        <v>55</v>
      </c>
      <c r="B740" s="4"/>
      <c r="C740" s="5" t="s">
        <v>1054</v>
      </c>
      <c r="D740" s="5" t="s">
        <v>57</v>
      </c>
      <c r="E740" s="6" t="s">
        <v>58</v>
      </c>
      <c r="F740" s="6"/>
    </row>
    <row r="741" ht="20.5" customHeight="1" spans="1:6">
      <c r="A741" s="7" t="s">
        <v>1055</v>
      </c>
      <c r="B741" s="8"/>
      <c r="C741" s="8"/>
      <c r="D741" s="8"/>
      <c r="E741" s="8"/>
      <c r="F741" s="9"/>
    </row>
    <row r="742" ht="21.25" customHeight="1" spans="1:8">
      <c r="A742" s="10" t="s">
        <v>60</v>
      </c>
      <c r="B742" s="11" t="s">
        <v>61</v>
      </c>
      <c r="C742" s="11" t="s">
        <v>62</v>
      </c>
      <c r="D742" s="11" t="s">
        <v>63</v>
      </c>
      <c r="E742" s="11" t="s">
        <v>64</v>
      </c>
      <c r="F742" s="12" t="s">
        <v>65</v>
      </c>
      <c r="H742" s="13" t="s">
        <v>66</v>
      </c>
    </row>
    <row r="743" ht="13.2" customHeight="1" spans="1:8">
      <c r="A743" s="14" t="s">
        <v>1056</v>
      </c>
      <c r="B743" s="15" t="s">
        <v>1057</v>
      </c>
      <c r="C743" s="16"/>
      <c r="D743" s="17"/>
      <c r="E743" s="17"/>
      <c r="F743" s="19"/>
      <c r="H743" s="20"/>
    </row>
    <row r="744" ht="13.9" customHeight="1" spans="1:8">
      <c r="A744" s="14" t="s">
        <v>1058</v>
      </c>
      <c r="B744" s="15" t="s">
        <v>1059</v>
      </c>
      <c r="C744" s="16"/>
      <c r="D744" s="17"/>
      <c r="E744" s="17"/>
      <c r="F744" s="19"/>
      <c r="H744" s="20"/>
    </row>
    <row r="745" ht="13.2" customHeight="1" spans="1:8">
      <c r="A745" s="14" t="s">
        <v>1060</v>
      </c>
      <c r="B745" s="15" t="s">
        <v>1061</v>
      </c>
      <c r="C745" s="16"/>
      <c r="D745" s="17"/>
      <c r="E745" s="17"/>
      <c r="F745" s="19"/>
      <c r="H745" s="20"/>
    </row>
    <row r="746" ht="13.2" customHeight="1" spans="1:8">
      <c r="A746" s="14" t="s">
        <v>1062</v>
      </c>
      <c r="B746" s="15" t="s">
        <v>1063</v>
      </c>
      <c r="C746" s="16" t="s">
        <v>1064</v>
      </c>
      <c r="D746" s="21">
        <v>356</v>
      </c>
      <c r="E746" s="26"/>
      <c r="F746" s="19">
        <f>ROUND(D746*E746,0)</f>
        <v>0</v>
      </c>
      <c r="H746" s="22">
        <v>69.06</v>
      </c>
    </row>
    <row r="747" ht="13.9" customHeight="1" spans="1:6">
      <c r="A747" s="14"/>
      <c r="B747" s="15"/>
      <c r="C747" s="16"/>
      <c r="D747" s="17"/>
      <c r="E747" s="17"/>
      <c r="F747" s="19"/>
    </row>
    <row r="748" ht="13.2" customHeight="1" spans="1:6">
      <c r="A748" s="14"/>
      <c r="B748" s="15"/>
      <c r="C748" s="16"/>
      <c r="D748" s="17"/>
      <c r="E748" s="17"/>
      <c r="F748" s="19"/>
    </row>
    <row r="749" ht="13.9" customHeight="1" spans="1:6">
      <c r="A749" s="14"/>
      <c r="B749" s="15"/>
      <c r="C749" s="16"/>
      <c r="D749" s="17"/>
      <c r="E749" s="17"/>
      <c r="F749" s="19"/>
    </row>
    <row r="750" ht="13.2" customHeight="1" spans="1:6">
      <c r="A750" s="14"/>
      <c r="B750" s="15"/>
      <c r="C750" s="16"/>
      <c r="D750" s="17"/>
      <c r="E750" s="17"/>
      <c r="F750" s="19"/>
    </row>
    <row r="751" ht="13.2" customHeight="1" spans="1:6">
      <c r="A751" s="14"/>
      <c r="B751" s="15"/>
      <c r="C751" s="16"/>
      <c r="D751" s="17"/>
      <c r="E751" s="17"/>
      <c r="F751" s="19"/>
    </row>
    <row r="752" ht="13.9" customHeight="1" spans="1:6">
      <c r="A752" s="14"/>
      <c r="B752" s="15"/>
      <c r="C752" s="16"/>
      <c r="D752" s="17"/>
      <c r="E752" s="17"/>
      <c r="F752" s="19"/>
    </row>
    <row r="753" ht="13.2" customHeight="1" spans="1:6">
      <c r="A753" s="14"/>
      <c r="B753" s="15"/>
      <c r="C753" s="16"/>
      <c r="D753" s="17"/>
      <c r="E753" s="17"/>
      <c r="F753" s="19"/>
    </row>
    <row r="754" ht="13.2" customHeight="1" spans="1:6">
      <c r="A754" s="14"/>
      <c r="B754" s="15"/>
      <c r="C754" s="16"/>
      <c r="D754" s="17"/>
      <c r="E754" s="17"/>
      <c r="F754" s="19"/>
    </row>
    <row r="755" ht="13.9" customHeight="1" spans="1:6">
      <c r="A755" s="14"/>
      <c r="B755" s="15"/>
      <c r="C755" s="16"/>
      <c r="D755" s="17"/>
      <c r="E755" s="17"/>
      <c r="F755" s="19"/>
    </row>
    <row r="756" ht="13.2" customHeight="1" spans="1:6">
      <c r="A756" s="14"/>
      <c r="B756" s="15"/>
      <c r="C756" s="16"/>
      <c r="D756" s="17"/>
      <c r="E756" s="17"/>
      <c r="F756" s="19"/>
    </row>
    <row r="757" ht="13.9" customHeight="1" spans="1:6">
      <c r="A757" s="14"/>
      <c r="B757" s="15"/>
      <c r="C757" s="16"/>
      <c r="D757" s="17"/>
      <c r="E757" s="17"/>
      <c r="F757" s="19"/>
    </row>
    <row r="758" ht="13.2" customHeight="1" spans="1:6">
      <c r="A758" s="14"/>
      <c r="B758" s="15"/>
      <c r="C758" s="16"/>
      <c r="D758" s="17"/>
      <c r="E758" s="17"/>
      <c r="F758" s="19"/>
    </row>
    <row r="759" ht="13.2" customHeight="1" spans="1:6">
      <c r="A759" s="14"/>
      <c r="B759" s="15"/>
      <c r="C759" s="16"/>
      <c r="D759" s="17"/>
      <c r="E759" s="17"/>
      <c r="F759" s="19"/>
    </row>
    <row r="760" ht="13.9" customHeight="1" spans="1:6">
      <c r="A760" s="14"/>
      <c r="B760" s="15"/>
      <c r="C760" s="16"/>
      <c r="D760" s="17"/>
      <c r="E760" s="17"/>
      <c r="F760" s="19"/>
    </row>
    <row r="761" ht="13.2" customHeight="1" spans="1:6">
      <c r="A761" s="14"/>
      <c r="B761" s="15"/>
      <c r="C761" s="16"/>
      <c r="D761" s="17"/>
      <c r="E761" s="17"/>
      <c r="F761" s="19"/>
    </row>
    <row r="762" ht="13.2" customHeight="1" spans="1:6">
      <c r="A762" s="14"/>
      <c r="B762" s="15"/>
      <c r="C762" s="16"/>
      <c r="D762" s="17"/>
      <c r="E762" s="17"/>
      <c r="F762" s="19"/>
    </row>
    <row r="763" ht="13.9" customHeight="1" spans="1:6">
      <c r="A763" s="14"/>
      <c r="B763" s="15"/>
      <c r="C763" s="16"/>
      <c r="D763" s="17"/>
      <c r="E763" s="17"/>
      <c r="F763" s="19"/>
    </row>
    <row r="764" ht="13.2" customHeight="1" spans="1:6">
      <c r="A764" s="14"/>
      <c r="B764" s="15"/>
      <c r="C764" s="16"/>
      <c r="D764" s="17"/>
      <c r="E764" s="17"/>
      <c r="F764" s="19"/>
    </row>
    <row r="765" ht="13.2" customHeight="1" spans="1:6">
      <c r="A765" s="14"/>
      <c r="B765" s="15"/>
      <c r="C765" s="16"/>
      <c r="D765" s="17"/>
      <c r="E765" s="17"/>
      <c r="F765" s="19"/>
    </row>
    <row r="766" ht="13.9" customHeight="1" spans="1:6">
      <c r="A766" s="14"/>
      <c r="B766" s="15"/>
      <c r="C766" s="16"/>
      <c r="D766" s="17"/>
      <c r="E766" s="17"/>
      <c r="F766" s="19"/>
    </row>
    <row r="767" ht="13.2" customHeight="1" spans="1:6">
      <c r="A767" s="14"/>
      <c r="B767" s="15"/>
      <c r="C767" s="16"/>
      <c r="D767" s="17"/>
      <c r="E767" s="17"/>
      <c r="F767" s="19"/>
    </row>
    <row r="768" ht="13.9" customHeight="1" spans="1:6">
      <c r="A768" s="14"/>
      <c r="B768" s="15"/>
      <c r="C768" s="16"/>
      <c r="D768" s="17"/>
      <c r="E768" s="17"/>
      <c r="F768" s="19"/>
    </row>
    <row r="769" ht="13.2" customHeight="1" spans="1:6">
      <c r="A769" s="14"/>
      <c r="B769" s="15"/>
      <c r="C769" s="16"/>
      <c r="D769" s="17"/>
      <c r="E769" s="17"/>
      <c r="F769" s="19"/>
    </row>
    <row r="770" ht="13.2" customHeight="1" spans="1:6">
      <c r="A770" s="14"/>
      <c r="B770" s="15"/>
      <c r="C770" s="16"/>
      <c r="D770" s="17"/>
      <c r="E770" s="17"/>
      <c r="F770" s="19"/>
    </row>
    <row r="771" ht="13.9" customHeight="1" spans="1:6">
      <c r="A771" s="14"/>
      <c r="B771" s="15"/>
      <c r="C771" s="16"/>
      <c r="D771" s="17"/>
      <c r="E771" s="17"/>
      <c r="F771" s="19"/>
    </row>
    <row r="772" ht="13.2" customHeight="1" spans="1:6">
      <c r="A772" s="14"/>
      <c r="B772" s="15"/>
      <c r="C772" s="16"/>
      <c r="D772" s="17"/>
      <c r="E772" s="17"/>
      <c r="F772" s="19"/>
    </row>
    <row r="773" ht="13.2" customHeight="1" spans="1:6">
      <c r="A773" s="14"/>
      <c r="B773" s="15"/>
      <c r="C773" s="16"/>
      <c r="D773" s="17"/>
      <c r="E773" s="17"/>
      <c r="F773" s="19"/>
    </row>
    <row r="774" ht="13.9" customHeight="1" spans="1:6">
      <c r="A774" s="14"/>
      <c r="B774" s="15"/>
      <c r="C774" s="16"/>
      <c r="D774" s="17"/>
      <c r="E774" s="17"/>
      <c r="F774" s="19"/>
    </row>
    <row r="775" ht="13.2" customHeight="1" spans="1:6">
      <c r="A775" s="14"/>
      <c r="B775" s="15"/>
      <c r="C775" s="16"/>
      <c r="D775" s="17"/>
      <c r="E775" s="17"/>
      <c r="F775" s="19"/>
    </row>
    <row r="776" ht="13.9" customHeight="1" spans="1:6">
      <c r="A776" s="14"/>
      <c r="B776" s="15"/>
      <c r="C776" s="16"/>
      <c r="D776" s="17"/>
      <c r="E776" s="17"/>
      <c r="F776" s="19"/>
    </row>
    <row r="777" ht="13.2" customHeight="1" spans="1:6">
      <c r="A777" s="14"/>
      <c r="B777" s="15"/>
      <c r="C777" s="16"/>
      <c r="D777" s="17"/>
      <c r="E777" s="17"/>
      <c r="F777" s="19"/>
    </row>
    <row r="778" ht="13.2" customHeight="1" spans="1:6">
      <c r="A778" s="14"/>
      <c r="B778" s="15"/>
      <c r="C778" s="16"/>
      <c r="D778" s="17"/>
      <c r="E778" s="17"/>
      <c r="F778" s="19"/>
    </row>
    <row r="779" ht="13.9" customHeight="1" spans="1:6">
      <c r="A779" s="14"/>
      <c r="B779" s="15"/>
      <c r="C779" s="16"/>
      <c r="D779" s="17"/>
      <c r="E779" s="17"/>
      <c r="F779" s="19"/>
    </row>
    <row r="780" ht="13.2" customHeight="1" spans="1:6">
      <c r="A780" s="14"/>
      <c r="B780" s="15"/>
      <c r="C780" s="16"/>
      <c r="D780" s="17"/>
      <c r="E780" s="17"/>
      <c r="F780" s="19"/>
    </row>
    <row r="781" ht="13.2" customHeight="1" spans="1:6">
      <c r="A781" s="14"/>
      <c r="B781" s="15"/>
      <c r="C781" s="16"/>
      <c r="D781" s="17"/>
      <c r="E781" s="17"/>
      <c r="F781" s="19"/>
    </row>
    <row r="782" ht="13.9" customHeight="1" spans="1:6">
      <c r="A782" s="14"/>
      <c r="B782" s="15"/>
      <c r="C782" s="16"/>
      <c r="D782" s="17"/>
      <c r="E782" s="17"/>
      <c r="F782" s="19"/>
    </row>
    <row r="783" ht="13.2" customHeight="1" spans="1:6">
      <c r="A783" s="14"/>
      <c r="B783" s="15"/>
      <c r="C783" s="16"/>
      <c r="D783" s="17"/>
      <c r="E783" s="17"/>
      <c r="F783" s="19"/>
    </row>
    <row r="784" ht="13.9" customHeight="1" spans="1:6">
      <c r="A784" s="14"/>
      <c r="B784" s="15"/>
      <c r="C784" s="16"/>
      <c r="D784" s="17"/>
      <c r="E784" s="17"/>
      <c r="F784" s="19"/>
    </row>
    <row r="785" ht="13.2" customHeight="1" spans="1:6">
      <c r="A785" s="14"/>
      <c r="B785" s="15"/>
      <c r="C785" s="16"/>
      <c r="D785" s="17"/>
      <c r="E785" s="17"/>
      <c r="F785" s="19"/>
    </row>
    <row r="786" ht="13.2" customHeight="1" spans="1:6">
      <c r="A786" s="14"/>
      <c r="B786" s="15"/>
      <c r="C786" s="16"/>
      <c r="D786" s="17"/>
      <c r="E786" s="17"/>
      <c r="F786" s="19"/>
    </row>
    <row r="787" ht="27.85" customHeight="1" spans="1:6">
      <c r="A787" s="29"/>
      <c r="B787" s="30" t="s">
        <v>1065</v>
      </c>
      <c r="C787" s="31">
        <f>F746</f>
        <v>0</v>
      </c>
      <c r="D787" s="32"/>
      <c r="E787" s="32"/>
      <c r="F787" s="33"/>
    </row>
    <row r="788" ht="16.1" customHeight="1" spans="1:6">
      <c r="A788" s="34" t="s">
        <v>11</v>
      </c>
      <c r="B788" s="35"/>
      <c r="C788" s="35"/>
      <c r="D788" s="35"/>
      <c r="E788" s="35"/>
      <c r="F788" s="35"/>
    </row>
    <row r="789" ht="8.8" customHeight="1"/>
    <row r="790" ht="32.95" customHeight="1" spans="1:6">
      <c r="A790" s="3" t="s">
        <v>52</v>
      </c>
      <c r="B790" s="3"/>
      <c r="C790" s="3"/>
      <c r="D790" s="3"/>
      <c r="E790" s="3"/>
      <c r="F790" s="3"/>
    </row>
    <row r="791" ht="13.9" customHeight="1" spans="1:6">
      <c r="A791" s="4" t="s">
        <v>53</v>
      </c>
      <c r="B791" s="4"/>
      <c r="C791" s="4" t="s">
        <v>54</v>
      </c>
      <c r="D791" s="4"/>
      <c r="E791" s="4"/>
      <c r="F791" s="4"/>
    </row>
    <row r="792" ht="13.9" customHeight="1" spans="1:6">
      <c r="A792" s="4" t="s">
        <v>55</v>
      </c>
      <c r="B792" s="4"/>
      <c r="C792" s="5" t="s">
        <v>1066</v>
      </c>
      <c r="D792" s="5" t="s">
        <v>57</v>
      </c>
      <c r="E792" s="6" t="s">
        <v>58</v>
      </c>
      <c r="F792" s="6"/>
    </row>
    <row r="793" ht="20.5" customHeight="1" spans="1:6">
      <c r="A793" s="7" t="s">
        <v>1067</v>
      </c>
      <c r="B793" s="8"/>
      <c r="C793" s="8"/>
      <c r="D793" s="8"/>
      <c r="E793" s="8"/>
      <c r="F793" s="9"/>
    </row>
    <row r="794" ht="21.25" customHeight="1" spans="1:8">
      <c r="A794" s="10" t="s">
        <v>60</v>
      </c>
      <c r="B794" s="11" t="s">
        <v>61</v>
      </c>
      <c r="C794" s="11" t="s">
        <v>62</v>
      </c>
      <c r="D794" s="11" t="s">
        <v>63</v>
      </c>
      <c r="E794" s="11" t="s">
        <v>64</v>
      </c>
      <c r="F794" s="12" t="s">
        <v>65</v>
      </c>
      <c r="H794" s="13" t="s">
        <v>66</v>
      </c>
    </row>
    <row r="795" ht="13.2" customHeight="1" spans="1:8">
      <c r="A795" s="14" t="s">
        <v>1068</v>
      </c>
      <c r="B795" s="15" t="s">
        <v>1069</v>
      </c>
      <c r="C795" s="16"/>
      <c r="D795" s="17"/>
      <c r="E795" s="17"/>
      <c r="F795" s="19"/>
      <c r="H795" s="20"/>
    </row>
    <row r="796" ht="13.9" customHeight="1" spans="1:8">
      <c r="A796" s="14" t="s">
        <v>1070</v>
      </c>
      <c r="B796" s="15" t="s">
        <v>1071</v>
      </c>
      <c r="C796" s="16"/>
      <c r="D796" s="17"/>
      <c r="E796" s="17"/>
      <c r="F796" s="19"/>
      <c r="H796" s="20"/>
    </row>
    <row r="797" ht="13.2" customHeight="1" spans="1:8">
      <c r="A797" s="14" t="s">
        <v>1072</v>
      </c>
      <c r="B797" s="15" t="s">
        <v>1073</v>
      </c>
      <c r="C797" s="16" t="s">
        <v>1074</v>
      </c>
      <c r="D797" s="21">
        <v>35</v>
      </c>
      <c r="E797" s="26"/>
      <c r="F797" s="19">
        <f>ROUND(D797*E797,0)</f>
        <v>0</v>
      </c>
      <c r="H797" s="22">
        <v>1927.91</v>
      </c>
    </row>
    <row r="798" ht="13.2" customHeight="1" spans="1:8">
      <c r="A798" s="14" t="s">
        <v>1075</v>
      </c>
      <c r="B798" s="15" t="s">
        <v>1076</v>
      </c>
      <c r="C798" s="16"/>
      <c r="D798" s="17"/>
      <c r="E798" s="26"/>
      <c r="F798" s="19"/>
      <c r="H798" s="23"/>
    </row>
    <row r="799" ht="13.9" customHeight="1" spans="1:8">
      <c r="A799" s="14" t="s">
        <v>1077</v>
      </c>
      <c r="B799" s="15" t="s">
        <v>1078</v>
      </c>
      <c r="C799" s="16"/>
      <c r="D799" s="17"/>
      <c r="E799" s="26"/>
      <c r="F799" s="19"/>
      <c r="H799" s="23"/>
    </row>
    <row r="800" ht="13.2" customHeight="1" spans="1:8">
      <c r="A800" s="14" t="s">
        <v>1079</v>
      </c>
      <c r="B800" s="15" t="s">
        <v>1080</v>
      </c>
      <c r="C800" s="16"/>
      <c r="D800" s="17"/>
      <c r="E800" s="26"/>
      <c r="F800" s="19"/>
      <c r="H800" s="23"/>
    </row>
    <row r="801" ht="13.9" customHeight="1" spans="1:8">
      <c r="A801" s="14" t="s">
        <v>1081</v>
      </c>
      <c r="B801" s="15" t="s">
        <v>1082</v>
      </c>
      <c r="C801" s="16" t="s">
        <v>121</v>
      </c>
      <c r="D801" s="21">
        <v>237</v>
      </c>
      <c r="E801" s="26"/>
      <c r="F801" s="19">
        <f t="shared" ref="F798:F840" si="9">ROUND(D801*E801,0)</f>
        <v>0</v>
      </c>
      <c r="H801" s="22">
        <v>180.47</v>
      </c>
    </row>
    <row r="802" ht="13.2" customHeight="1" spans="1:8">
      <c r="A802" s="14" t="s">
        <v>1083</v>
      </c>
      <c r="B802" s="15" t="s">
        <v>1084</v>
      </c>
      <c r="C802" s="16" t="s">
        <v>121</v>
      </c>
      <c r="D802" s="21">
        <v>7019</v>
      </c>
      <c r="E802" s="26"/>
      <c r="F802" s="19">
        <f t="shared" si="9"/>
        <v>0</v>
      </c>
      <c r="H802" s="22">
        <v>285.86</v>
      </c>
    </row>
    <row r="803" ht="13.2" customHeight="1" spans="1:8">
      <c r="A803" s="14" t="s">
        <v>1085</v>
      </c>
      <c r="B803" s="15" t="s">
        <v>1086</v>
      </c>
      <c r="C803" s="16"/>
      <c r="D803" s="17"/>
      <c r="E803" s="26"/>
      <c r="F803" s="19"/>
      <c r="H803" s="23"/>
    </row>
    <row r="804" ht="13.9" customHeight="1" spans="1:8">
      <c r="A804" s="14" t="s">
        <v>1087</v>
      </c>
      <c r="B804" s="15" t="s">
        <v>1088</v>
      </c>
      <c r="C804" s="16" t="s">
        <v>121</v>
      </c>
      <c r="D804" s="21">
        <v>798</v>
      </c>
      <c r="E804" s="26"/>
      <c r="F804" s="19">
        <f t="shared" si="9"/>
        <v>0</v>
      </c>
      <c r="H804" s="22">
        <v>375.47</v>
      </c>
    </row>
    <row r="805" ht="13.2" customHeight="1" spans="1:8">
      <c r="A805" s="14" t="s">
        <v>1089</v>
      </c>
      <c r="B805" s="15" t="s">
        <v>1090</v>
      </c>
      <c r="C805" s="16" t="s">
        <v>121</v>
      </c>
      <c r="D805" s="21">
        <v>77</v>
      </c>
      <c r="E805" s="26"/>
      <c r="F805" s="19">
        <f t="shared" si="9"/>
        <v>0</v>
      </c>
      <c r="H805" s="22">
        <v>311.14</v>
      </c>
    </row>
    <row r="806" ht="13.2" customHeight="1" spans="1:8">
      <c r="A806" s="14" t="s">
        <v>1091</v>
      </c>
      <c r="B806" s="15" t="s">
        <v>1092</v>
      </c>
      <c r="C806" s="16" t="s">
        <v>121</v>
      </c>
      <c r="D806" s="21">
        <v>5058</v>
      </c>
      <c r="E806" s="26"/>
      <c r="F806" s="19">
        <f t="shared" si="9"/>
        <v>0</v>
      </c>
      <c r="H806" s="22">
        <v>545.91</v>
      </c>
    </row>
    <row r="807" ht="13.9" customHeight="1" spans="1:8">
      <c r="A807" s="14" t="s">
        <v>1093</v>
      </c>
      <c r="B807" s="15" t="s">
        <v>1094</v>
      </c>
      <c r="C807" s="16" t="s">
        <v>245</v>
      </c>
      <c r="D807" s="21">
        <v>1090.74</v>
      </c>
      <c r="E807" s="26"/>
      <c r="F807" s="19">
        <f t="shared" si="9"/>
        <v>0</v>
      </c>
      <c r="H807" s="22">
        <v>26.66</v>
      </c>
    </row>
    <row r="808" ht="13.2" customHeight="1" spans="1:8">
      <c r="A808" s="14" t="s">
        <v>1095</v>
      </c>
      <c r="B808" s="15" t="s">
        <v>1096</v>
      </c>
      <c r="C808" s="16"/>
      <c r="D808" s="17"/>
      <c r="E808" s="26"/>
      <c r="F808" s="19"/>
      <c r="H808" s="23"/>
    </row>
    <row r="809" ht="13.9" customHeight="1" spans="1:8">
      <c r="A809" s="14" t="s">
        <v>1097</v>
      </c>
      <c r="B809" s="15" t="s">
        <v>1098</v>
      </c>
      <c r="C809" s="16"/>
      <c r="D809" s="17"/>
      <c r="E809" s="26"/>
      <c r="F809" s="19"/>
      <c r="H809" s="23"/>
    </row>
    <row r="810" ht="13.2" customHeight="1" spans="1:8">
      <c r="A810" s="14" t="s">
        <v>1099</v>
      </c>
      <c r="B810" s="15" t="s">
        <v>1100</v>
      </c>
      <c r="C810" s="16" t="s">
        <v>1074</v>
      </c>
      <c r="D810" s="21">
        <v>5</v>
      </c>
      <c r="E810" s="26"/>
      <c r="F810" s="19">
        <f t="shared" si="9"/>
        <v>0</v>
      </c>
      <c r="H810" s="22">
        <v>620</v>
      </c>
    </row>
    <row r="811" ht="13.2" customHeight="1" spans="1:8">
      <c r="A811" s="14" t="s">
        <v>1101</v>
      </c>
      <c r="B811" s="15" t="s">
        <v>1102</v>
      </c>
      <c r="C811" s="16" t="s">
        <v>1074</v>
      </c>
      <c r="D811" s="21">
        <v>9</v>
      </c>
      <c r="E811" s="26"/>
      <c r="F811" s="19">
        <f t="shared" si="9"/>
        <v>0</v>
      </c>
      <c r="H811" s="22">
        <v>655.78</v>
      </c>
    </row>
    <row r="812" ht="13.9" customHeight="1" spans="1:8">
      <c r="A812" s="14" t="s">
        <v>1103</v>
      </c>
      <c r="B812" s="15" t="s">
        <v>1104</v>
      </c>
      <c r="C812" s="16" t="s">
        <v>1074</v>
      </c>
      <c r="D812" s="21">
        <v>14</v>
      </c>
      <c r="E812" s="26"/>
      <c r="F812" s="19">
        <f t="shared" si="9"/>
        <v>0</v>
      </c>
      <c r="H812" s="22">
        <v>1209.64</v>
      </c>
    </row>
    <row r="813" ht="13.2" customHeight="1" spans="1:8">
      <c r="A813" s="14" t="s">
        <v>1105</v>
      </c>
      <c r="B813" s="15" t="s">
        <v>1106</v>
      </c>
      <c r="C813" s="16" t="s">
        <v>1074</v>
      </c>
      <c r="D813" s="21">
        <v>36</v>
      </c>
      <c r="E813" s="26"/>
      <c r="F813" s="19">
        <f t="shared" si="9"/>
        <v>0</v>
      </c>
      <c r="H813" s="22">
        <v>3110</v>
      </c>
    </row>
    <row r="814" ht="13.2" customHeight="1" spans="1:8">
      <c r="A814" s="14" t="s">
        <v>1107</v>
      </c>
      <c r="B814" s="15" t="s">
        <v>1108</v>
      </c>
      <c r="C814" s="16"/>
      <c r="D814" s="17"/>
      <c r="E814" s="26"/>
      <c r="F814" s="19"/>
      <c r="H814" s="23"/>
    </row>
    <row r="815" ht="13.9" customHeight="1" spans="1:8">
      <c r="A815" s="14" t="s">
        <v>1109</v>
      </c>
      <c r="B815" s="15" t="s">
        <v>1110</v>
      </c>
      <c r="C815" s="16" t="s">
        <v>1074</v>
      </c>
      <c r="D815" s="21">
        <v>5</v>
      </c>
      <c r="E815" s="26"/>
      <c r="F815" s="19">
        <f t="shared" si="9"/>
        <v>0</v>
      </c>
      <c r="H815" s="22">
        <v>464</v>
      </c>
    </row>
    <row r="816" ht="13.2" customHeight="1" spans="1:8">
      <c r="A816" s="14" t="s">
        <v>1111</v>
      </c>
      <c r="B816" s="15" t="s">
        <v>1112</v>
      </c>
      <c r="C816" s="16"/>
      <c r="D816" s="17"/>
      <c r="E816" s="26"/>
      <c r="F816" s="19"/>
      <c r="H816" s="23"/>
    </row>
    <row r="817" ht="13.2" customHeight="1" spans="1:8">
      <c r="A817" s="14" t="s">
        <v>1113</v>
      </c>
      <c r="B817" s="15" t="s">
        <v>1114</v>
      </c>
      <c r="C817" s="16" t="s">
        <v>366</v>
      </c>
      <c r="D817" s="21">
        <v>71</v>
      </c>
      <c r="E817" s="26"/>
      <c r="F817" s="19">
        <f t="shared" si="9"/>
        <v>0</v>
      </c>
      <c r="H817" s="22">
        <v>4820.92</v>
      </c>
    </row>
    <row r="818" ht="13.9" customHeight="1" spans="1:8">
      <c r="A818" s="14" t="s">
        <v>1115</v>
      </c>
      <c r="B818" s="15" t="s">
        <v>1116</v>
      </c>
      <c r="C818" s="16"/>
      <c r="D818" s="17"/>
      <c r="E818" s="26"/>
      <c r="F818" s="19"/>
      <c r="H818" s="23"/>
    </row>
    <row r="819" ht="13.2" customHeight="1" spans="1:8">
      <c r="A819" s="14" t="s">
        <v>1117</v>
      </c>
      <c r="B819" s="15" t="s">
        <v>1118</v>
      </c>
      <c r="C819" s="16" t="s">
        <v>366</v>
      </c>
      <c r="D819" s="21">
        <v>5</v>
      </c>
      <c r="E819" s="26"/>
      <c r="F819" s="19">
        <f t="shared" si="9"/>
        <v>0</v>
      </c>
      <c r="H819" s="22">
        <v>4200.2</v>
      </c>
    </row>
    <row r="820" ht="13.9" customHeight="1" spans="1:8">
      <c r="A820" s="14" t="s">
        <v>1119</v>
      </c>
      <c r="B820" s="15" t="s">
        <v>1120</v>
      </c>
      <c r="C820" s="16"/>
      <c r="D820" s="17"/>
      <c r="E820" s="26"/>
      <c r="F820" s="19"/>
      <c r="H820" s="23"/>
    </row>
    <row r="821" ht="13.2" customHeight="1" spans="1:8">
      <c r="A821" s="14" t="s">
        <v>1121</v>
      </c>
      <c r="B821" s="15" t="s">
        <v>1122</v>
      </c>
      <c r="C821" s="16" t="s">
        <v>366</v>
      </c>
      <c r="D821" s="21">
        <v>9</v>
      </c>
      <c r="E821" s="26"/>
      <c r="F821" s="19">
        <f t="shared" si="9"/>
        <v>0</v>
      </c>
      <c r="H821" s="22">
        <v>4130.78</v>
      </c>
    </row>
    <row r="822" ht="13.2" customHeight="1" spans="1:8">
      <c r="A822" s="14" t="s">
        <v>1123</v>
      </c>
      <c r="B822" s="15" t="s">
        <v>1124</v>
      </c>
      <c r="C822" s="16"/>
      <c r="D822" s="17"/>
      <c r="E822" s="26"/>
      <c r="F822" s="19"/>
      <c r="H822" s="23"/>
    </row>
    <row r="823" ht="13.9" customHeight="1" spans="1:8">
      <c r="A823" s="14" t="s">
        <v>1125</v>
      </c>
      <c r="B823" s="15" t="s">
        <v>1126</v>
      </c>
      <c r="C823" s="16" t="s">
        <v>1074</v>
      </c>
      <c r="D823" s="21">
        <v>2</v>
      </c>
      <c r="E823" s="26"/>
      <c r="F823" s="19">
        <f t="shared" si="9"/>
        <v>0</v>
      </c>
      <c r="H823" s="22">
        <v>1588</v>
      </c>
    </row>
    <row r="824" ht="13.2" customHeight="1" spans="1:8">
      <c r="A824" s="14" t="s">
        <v>1127</v>
      </c>
      <c r="B824" s="15" t="s">
        <v>1128</v>
      </c>
      <c r="C824" s="16"/>
      <c r="D824" s="17"/>
      <c r="E824" s="26"/>
      <c r="F824" s="19"/>
      <c r="H824" s="23"/>
    </row>
    <row r="825" ht="13.2" customHeight="1" spans="1:8">
      <c r="A825" s="14" t="s">
        <v>1129</v>
      </c>
      <c r="B825" s="15" t="s">
        <v>1130</v>
      </c>
      <c r="C825" s="16" t="s">
        <v>874</v>
      </c>
      <c r="D825" s="21">
        <v>14</v>
      </c>
      <c r="E825" s="26"/>
      <c r="F825" s="19">
        <f t="shared" si="9"/>
        <v>0</v>
      </c>
      <c r="H825" s="22">
        <v>459.64</v>
      </c>
    </row>
    <row r="826" ht="13.9" customHeight="1" spans="1:8">
      <c r="A826" s="14" t="s">
        <v>1131</v>
      </c>
      <c r="B826" s="15" t="s">
        <v>1132</v>
      </c>
      <c r="C826" s="16" t="s">
        <v>874</v>
      </c>
      <c r="D826" s="21">
        <v>15</v>
      </c>
      <c r="E826" s="26"/>
      <c r="F826" s="19">
        <f t="shared" si="9"/>
        <v>0</v>
      </c>
      <c r="H826" s="22">
        <v>568</v>
      </c>
    </row>
    <row r="827" ht="13.2" customHeight="1" spans="1:8">
      <c r="A827" s="14" t="s">
        <v>1133</v>
      </c>
      <c r="B827" s="15" t="s">
        <v>1134</v>
      </c>
      <c r="C827" s="16" t="s">
        <v>874</v>
      </c>
      <c r="D827" s="21">
        <v>1</v>
      </c>
      <c r="E827" s="26"/>
      <c r="F827" s="19">
        <f t="shared" si="9"/>
        <v>0</v>
      </c>
      <c r="H827" s="22">
        <v>665</v>
      </c>
    </row>
    <row r="828" ht="13.9" customHeight="1" spans="1:8">
      <c r="A828" s="14" t="s">
        <v>1135</v>
      </c>
      <c r="B828" s="15" t="s">
        <v>1136</v>
      </c>
      <c r="C828" s="16" t="s">
        <v>874</v>
      </c>
      <c r="D828" s="21">
        <v>1</v>
      </c>
      <c r="E828" s="26"/>
      <c r="F828" s="19">
        <f t="shared" si="9"/>
        <v>0</v>
      </c>
      <c r="H828" s="22">
        <v>568</v>
      </c>
    </row>
    <row r="829" ht="13.2" customHeight="1" spans="1:8">
      <c r="A829" s="14" t="s">
        <v>1137</v>
      </c>
      <c r="B829" s="15" t="s">
        <v>1138</v>
      </c>
      <c r="C829" s="16" t="s">
        <v>874</v>
      </c>
      <c r="D829" s="21">
        <v>2</v>
      </c>
      <c r="E829" s="26"/>
      <c r="F829" s="19">
        <f t="shared" si="9"/>
        <v>0</v>
      </c>
      <c r="H829" s="22">
        <v>443</v>
      </c>
    </row>
    <row r="830" ht="13.2" customHeight="1" spans="1:8">
      <c r="A830" s="14" t="s">
        <v>1139</v>
      </c>
      <c r="B830" s="15" t="s">
        <v>1140</v>
      </c>
      <c r="C830" s="16" t="s">
        <v>874</v>
      </c>
      <c r="D830" s="21">
        <v>28</v>
      </c>
      <c r="E830" s="26"/>
      <c r="F830" s="19">
        <f t="shared" si="9"/>
        <v>0</v>
      </c>
      <c r="H830" s="22">
        <v>300.86</v>
      </c>
    </row>
    <row r="831" ht="13.9" customHeight="1" spans="1:8">
      <c r="A831" s="14" t="s">
        <v>1141</v>
      </c>
      <c r="B831" s="15" t="s">
        <v>1142</v>
      </c>
      <c r="C831" s="16" t="s">
        <v>874</v>
      </c>
      <c r="D831" s="21">
        <v>18</v>
      </c>
      <c r="E831" s="26"/>
      <c r="F831" s="19">
        <f t="shared" si="9"/>
        <v>0</v>
      </c>
      <c r="H831" s="22">
        <v>340.83</v>
      </c>
    </row>
    <row r="832" ht="13.2" customHeight="1" spans="1:8">
      <c r="A832" s="14" t="s">
        <v>1143</v>
      </c>
      <c r="B832" s="15" t="s">
        <v>1144</v>
      </c>
      <c r="C832" s="16" t="s">
        <v>874</v>
      </c>
      <c r="D832" s="21">
        <v>9</v>
      </c>
      <c r="E832" s="26"/>
      <c r="F832" s="19">
        <f t="shared" si="9"/>
        <v>0</v>
      </c>
      <c r="H832" s="22">
        <v>375.89</v>
      </c>
    </row>
    <row r="833" ht="13.2" customHeight="1" spans="1:8">
      <c r="A833" s="14" t="s">
        <v>1145</v>
      </c>
      <c r="B833" s="15" t="s">
        <v>1146</v>
      </c>
      <c r="C833" s="16" t="s">
        <v>874</v>
      </c>
      <c r="D833" s="21">
        <v>10</v>
      </c>
      <c r="E833" s="26"/>
      <c r="F833" s="19">
        <f t="shared" si="9"/>
        <v>0</v>
      </c>
      <c r="H833" s="22">
        <v>410.9</v>
      </c>
    </row>
    <row r="834" ht="13.9" customHeight="1" spans="1:8">
      <c r="A834" s="14" t="s">
        <v>1147</v>
      </c>
      <c r="B834" s="15" t="s">
        <v>1148</v>
      </c>
      <c r="C834" s="16" t="s">
        <v>874</v>
      </c>
      <c r="D834" s="21">
        <v>6</v>
      </c>
      <c r="E834" s="26"/>
      <c r="F834" s="19">
        <f t="shared" si="9"/>
        <v>0</v>
      </c>
      <c r="H834" s="22">
        <v>440.83</v>
      </c>
    </row>
    <row r="835" ht="13.2" customHeight="1" spans="1:8">
      <c r="A835" s="14" t="s">
        <v>1149</v>
      </c>
      <c r="B835" s="15" t="s">
        <v>1150</v>
      </c>
      <c r="C835" s="16" t="s">
        <v>874</v>
      </c>
      <c r="D835" s="21">
        <v>1</v>
      </c>
      <c r="E835" s="26"/>
      <c r="F835" s="19">
        <f t="shared" si="9"/>
        <v>0</v>
      </c>
      <c r="H835" s="22">
        <v>301</v>
      </c>
    </row>
    <row r="836" ht="13.9" customHeight="1" spans="1:8">
      <c r="A836" s="14" t="s">
        <v>1151</v>
      </c>
      <c r="B836" s="15" t="s">
        <v>1152</v>
      </c>
      <c r="C836" s="16" t="s">
        <v>874</v>
      </c>
      <c r="D836" s="21">
        <v>20</v>
      </c>
      <c r="E836" s="26"/>
      <c r="F836" s="19">
        <f t="shared" si="9"/>
        <v>0</v>
      </c>
      <c r="H836" s="22">
        <v>301.4</v>
      </c>
    </row>
    <row r="837" ht="13.2" customHeight="1" spans="1:8">
      <c r="A837" s="14" t="s">
        <v>1153</v>
      </c>
      <c r="B837" s="15" t="s">
        <v>1154</v>
      </c>
      <c r="C837" s="16" t="s">
        <v>874</v>
      </c>
      <c r="D837" s="21">
        <v>6</v>
      </c>
      <c r="E837" s="26"/>
      <c r="F837" s="19">
        <f t="shared" si="9"/>
        <v>0</v>
      </c>
      <c r="H837" s="22">
        <v>331.33</v>
      </c>
    </row>
    <row r="838" ht="13.2" customHeight="1" spans="1:8">
      <c r="A838" s="14" t="s">
        <v>1155</v>
      </c>
      <c r="B838" s="15" t="s">
        <v>1156</v>
      </c>
      <c r="C838" s="16" t="s">
        <v>874</v>
      </c>
      <c r="D838" s="21">
        <v>2</v>
      </c>
      <c r="E838" s="26"/>
      <c r="F838" s="19">
        <f t="shared" si="9"/>
        <v>0</v>
      </c>
      <c r="H838" s="22">
        <v>361.5</v>
      </c>
    </row>
    <row r="839" ht="13.9" customHeight="1" spans="1:8">
      <c r="A839" s="14" t="s">
        <v>1157</v>
      </c>
      <c r="B839" s="15" t="s">
        <v>1158</v>
      </c>
      <c r="C839" s="16" t="s">
        <v>874</v>
      </c>
      <c r="D839" s="21">
        <v>4</v>
      </c>
      <c r="E839" s="26"/>
      <c r="F839" s="19">
        <f t="shared" si="9"/>
        <v>0</v>
      </c>
      <c r="H839" s="22">
        <v>453</v>
      </c>
    </row>
    <row r="840" ht="13.2" customHeight="1" spans="1:8">
      <c r="A840" s="36" t="s">
        <v>1159</v>
      </c>
      <c r="B840" s="37" t="s">
        <v>1160</v>
      </c>
      <c r="C840" s="38" t="s">
        <v>874</v>
      </c>
      <c r="D840" s="41">
        <v>2</v>
      </c>
      <c r="E840" s="42"/>
      <c r="F840" s="40">
        <f t="shared" si="9"/>
        <v>0</v>
      </c>
      <c r="H840" s="43">
        <v>483</v>
      </c>
    </row>
    <row r="841" ht="16.1" customHeight="1" spans="1:6">
      <c r="A841" s="34" t="s">
        <v>11</v>
      </c>
      <c r="B841" s="35"/>
      <c r="C841" s="35"/>
      <c r="D841" s="35"/>
      <c r="E841" s="35"/>
      <c r="F841" s="35"/>
    </row>
    <row r="842" ht="9.5" customHeight="1"/>
    <row r="843" ht="32.95" customHeight="1" spans="1:6">
      <c r="A843" s="3" t="s">
        <v>52</v>
      </c>
      <c r="B843" s="3"/>
      <c r="C843" s="3"/>
      <c r="D843" s="3"/>
      <c r="E843" s="3"/>
      <c r="F843" s="3"/>
    </row>
    <row r="844" ht="13.9" customHeight="1" spans="1:6">
      <c r="A844" s="4" t="s">
        <v>53</v>
      </c>
      <c r="B844" s="4"/>
      <c r="C844" s="4" t="s">
        <v>54</v>
      </c>
      <c r="D844" s="4"/>
      <c r="E844" s="4"/>
      <c r="F844" s="4"/>
    </row>
    <row r="845" ht="13.9" customHeight="1" spans="1:6">
      <c r="A845" s="4" t="s">
        <v>55</v>
      </c>
      <c r="B845" s="4"/>
      <c r="C845" s="5" t="s">
        <v>1161</v>
      </c>
      <c r="D845" s="5" t="s">
        <v>57</v>
      </c>
      <c r="E845" s="6" t="s">
        <v>58</v>
      </c>
      <c r="F845" s="6"/>
    </row>
    <row r="846" ht="20.5" customHeight="1" spans="1:6">
      <c r="A846" s="7" t="s">
        <v>1067</v>
      </c>
      <c r="B846" s="8"/>
      <c r="C846" s="8"/>
      <c r="D846" s="8"/>
      <c r="E846" s="8"/>
      <c r="F846" s="9"/>
    </row>
    <row r="847" ht="21.25" customHeight="1" spans="1:8">
      <c r="A847" s="10" t="s">
        <v>60</v>
      </c>
      <c r="B847" s="11" t="s">
        <v>61</v>
      </c>
      <c r="C847" s="11" t="s">
        <v>62</v>
      </c>
      <c r="D847" s="11" t="s">
        <v>63</v>
      </c>
      <c r="E847" s="11" t="s">
        <v>64</v>
      </c>
      <c r="F847" s="12" t="s">
        <v>65</v>
      </c>
      <c r="H847" s="13" t="s">
        <v>66</v>
      </c>
    </row>
    <row r="848" ht="13.2" customHeight="1" spans="1:8">
      <c r="A848" s="14" t="s">
        <v>1162</v>
      </c>
      <c r="B848" s="15" t="s">
        <v>1163</v>
      </c>
      <c r="C848" s="16" t="s">
        <v>874</v>
      </c>
      <c r="D848" s="21">
        <v>1</v>
      </c>
      <c r="E848" s="26"/>
      <c r="F848" s="19">
        <f>ROUND(D848*E848,0)</f>
        <v>0</v>
      </c>
      <c r="H848" s="22">
        <v>483</v>
      </c>
    </row>
    <row r="849" ht="13.9" customHeight="1" spans="1:8">
      <c r="A849" s="14" t="s">
        <v>1164</v>
      </c>
      <c r="B849" s="15" t="s">
        <v>1165</v>
      </c>
      <c r="C849" s="16" t="s">
        <v>874</v>
      </c>
      <c r="D849" s="21">
        <v>1</v>
      </c>
      <c r="E849" s="26"/>
      <c r="F849" s="19">
        <f t="shared" ref="F849:F867" si="10">ROUND(D849*E849,0)</f>
        <v>0</v>
      </c>
      <c r="H849" s="23" t="s">
        <v>1166</v>
      </c>
    </row>
    <row r="850" ht="13.2" customHeight="1" spans="1:8">
      <c r="A850" s="14" t="s">
        <v>1167</v>
      </c>
      <c r="B850" s="15" t="s">
        <v>1168</v>
      </c>
      <c r="C850" s="16" t="s">
        <v>874</v>
      </c>
      <c r="D850" s="21">
        <v>1</v>
      </c>
      <c r="E850" s="26"/>
      <c r="F850" s="19">
        <f t="shared" si="10"/>
        <v>0</v>
      </c>
      <c r="H850" s="23" t="s">
        <v>1169</v>
      </c>
    </row>
    <row r="851" ht="13.2" customHeight="1" spans="1:8">
      <c r="A851" s="14" t="s">
        <v>1170</v>
      </c>
      <c r="B851" s="15" t="s">
        <v>1171</v>
      </c>
      <c r="C851" s="16" t="s">
        <v>874</v>
      </c>
      <c r="D851" s="21">
        <v>1</v>
      </c>
      <c r="E851" s="26"/>
      <c r="F851" s="19">
        <f t="shared" si="10"/>
        <v>0</v>
      </c>
      <c r="H851" s="23" t="s">
        <v>1166</v>
      </c>
    </row>
    <row r="852" ht="13.9" customHeight="1" spans="1:8">
      <c r="A852" s="14" t="s">
        <v>1172</v>
      </c>
      <c r="B852" s="15" t="s">
        <v>1173</v>
      </c>
      <c r="C852" s="16" t="s">
        <v>874</v>
      </c>
      <c r="D852" s="21">
        <v>3</v>
      </c>
      <c r="E852" s="26"/>
      <c r="F852" s="19">
        <f t="shared" si="10"/>
        <v>0</v>
      </c>
      <c r="H852" s="23" t="s">
        <v>1174</v>
      </c>
    </row>
    <row r="853" ht="13.2" customHeight="1" spans="1:8">
      <c r="A853" s="14" t="s">
        <v>1175</v>
      </c>
      <c r="B853" s="15" t="s">
        <v>1176</v>
      </c>
      <c r="C853" s="16" t="s">
        <v>874</v>
      </c>
      <c r="D853" s="21">
        <v>23</v>
      </c>
      <c r="E853" s="26"/>
      <c r="F853" s="19">
        <f t="shared" si="10"/>
        <v>0</v>
      </c>
      <c r="H853" s="23" t="s">
        <v>1177</v>
      </c>
    </row>
    <row r="854" ht="13.9" customHeight="1" spans="1:8">
      <c r="A854" s="14" t="s">
        <v>1178</v>
      </c>
      <c r="B854" s="15" t="s">
        <v>1179</v>
      </c>
      <c r="C854" s="16" t="s">
        <v>874</v>
      </c>
      <c r="D854" s="21">
        <v>97</v>
      </c>
      <c r="E854" s="26"/>
      <c r="F854" s="19">
        <f t="shared" si="10"/>
        <v>0</v>
      </c>
      <c r="H854" s="23" t="s">
        <v>1180</v>
      </c>
    </row>
    <row r="855" ht="13.2" customHeight="1" spans="1:8">
      <c r="A855" s="14" t="s">
        <v>1181</v>
      </c>
      <c r="B855" s="15" t="s">
        <v>1182</v>
      </c>
      <c r="C855" s="16" t="s">
        <v>874</v>
      </c>
      <c r="D855" s="21">
        <v>1</v>
      </c>
      <c r="E855" s="26"/>
      <c r="F855" s="19">
        <f t="shared" si="10"/>
        <v>0</v>
      </c>
      <c r="H855" s="23" t="s">
        <v>1183</v>
      </c>
    </row>
    <row r="856" ht="13.2" customHeight="1" spans="1:8">
      <c r="A856" s="14" t="s">
        <v>1184</v>
      </c>
      <c r="B856" s="15" t="s">
        <v>1185</v>
      </c>
      <c r="C856" s="16" t="s">
        <v>874</v>
      </c>
      <c r="D856" s="21">
        <v>5</v>
      </c>
      <c r="E856" s="26"/>
      <c r="F856" s="19">
        <f t="shared" si="10"/>
        <v>0</v>
      </c>
      <c r="H856" s="23" t="s">
        <v>1186</v>
      </c>
    </row>
    <row r="857" ht="13.9" customHeight="1" spans="1:8">
      <c r="A857" s="14" t="s">
        <v>1187</v>
      </c>
      <c r="B857" s="15" t="s">
        <v>1188</v>
      </c>
      <c r="C857" s="16" t="s">
        <v>874</v>
      </c>
      <c r="D857" s="21">
        <v>28</v>
      </c>
      <c r="E857" s="26"/>
      <c r="F857" s="19">
        <f t="shared" si="10"/>
        <v>0</v>
      </c>
      <c r="H857" s="23" t="s">
        <v>1189</v>
      </c>
    </row>
    <row r="858" ht="13.2" customHeight="1" spans="1:8">
      <c r="A858" s="14" t="s">
        <v>1190</v>
      </c>
      <c r="B858" s="15" t="s">
        <v>1191</v>
      </c>
      <c r="C858" s="16" t="s">
        <v>874</v>
      </c>
      <c r="D858" s="21">
        <v>24</v>
      </c>
      <c r="E858" s="26"/>
      <c r="F858" s="19">
        <f t="shared" si="10"/>
        <v>0</v>
      </c>
      <c r="H858" s="23" t="s">
        <v>1192</v>
      </c>
    </row>
    <row r="859" ht="13.2" customHeight="1" spans="1:8">
      <c r="A859" s="14" t="s">
        <v>1193</v>
      </c>
      <c r="B859" s="15" t="s">
        <v>1194</v>
      </c>
      <c r="C859" s="16" t="s">
        <v>874</v>
      </c>
      <c r="D859" s="21">
        <v>28</v>
      </c>
      <c r="E859" s="26"/>
      <c r="F859" s="19">
        <f t="shared" si="10"/>
        <v>0</v>
      </c>
      <c r="H859" s="23" t="s">
        <v>1195</v>
      </c>
    </row>
    <row r="860" ht="13.9" customHeight="1" spans="1:8">
      <c r="A860" s="14" t="s">
        <v>1196</v>
      </c>
      <c r="B860" s="15" t="s">
        <v>1197</v>
      </c>
      <c r="C860" s="16" t="s">
        <v>874</v>
      </c>
      <c r="D860" s="21">
        <v>14</v>
      </c>
      <c r="E860" s="26"/>
      <c r="F860" s="19">
        <f t="shared" si="10"/>
        <v>0</v>
      </c>
      <c r="H860" s="23" t="s">
        <v>1198</v>
      </c>
    </row>
    <row r="861" ht="13.2" customHeight="1" spans="1:8">
      <c r="A861" s="14" t="s">
        <v>1199</v>
      </c>
      <c r="B861" s="15" t="s">
        <v>1200</v>
      </c>
      <c r="C861" s="16" t="s">
        <v>874</v>
      </c>
      <c r="D861" s="21">
        <v>14</v>
      </c>
      <c r="E861" s="26"/>
      <c r="F861" s="19">
        <f t="shared" si="10"/>
        <v>0</v>
      </c>
      <c r="H861" s="23" t="s">
        <v>1201</v>
      </c>
    </row>
    <row r="862" ht="13.9" customHeight="1" spans="1:8">
      <c r="A862" s="14" t="s">
        <v>1202</v>
      </c>
      <c r="B862" s="15" t="s">
        <v>1203</v>
      </c>
      <c r="C862" s="16" t="s">
        <v>874</v>
      </c>
      <c r="D862" s="21">
        <v>9</v>
      </c>
      <c r="E862" s="26"/>
      <c r="F862" s="19">
        <f t="shared" si="10"/>
        <v>0</v>
      </c>
      <c r="H862" s="23" t="s">
        <v>1204</v>
      </c>
    </row>
    <row r="863" ht="13.2" customHeight="1" spans="1:8">
      <c r="A863" s="14" t="s">
        <v>1205</v>
      </c>
      <c r="B863" s="15" t="s">
        <v>1206</v>
      </c>
      <c r="C863" s="16" t="s">
        <v>874</v>
      </c>
      <c r="D863" s="21">
        <v>9</v>
      </c>
      <c r="E863" s="26"/>
      <c r="F863" s="19">
        <f t="shared" si="10"/>
        <v>0</v>
      </c>
      <c r="H863" s="23" t="s">
        <v>1207</v>
      </c>
    </row>
    <row r="864" ht="13.2" customHeight="1" spans="1:8">
      <c r="A864" s="14" t="s">
        <v>1208</v>
      </c>
      <c r="B864" s="15" t="s">
        <v>1209</v>
      </c>
      <c r="C864" s="16"/>
      <c r="D864" s="17"/>
      <c r="E864" s="26"/>
      <c r="F864" s="19"/>
      <c r="H864" s="23"/>
    </row>
    <row r="865" ht="13.9" customHeight="1" spans="1:8">
      <c r="A865" s="14" t="s">
        <v>1210</v>
      </c>
      <c r="B865" s="15" t="s">
        <v>1211</v>
      </c>
      <c r="C865" s="16" t="s">
        <v>1212</v>
      </c>
      <c r="D865" s="21">
        <v>230</v>
      </c>
      <c r="E865" s="26"/>
      <c r="F865" s="19">
        <f t="shared" si="10"/>
        <v>0</v>
      </c>
      <c r="H865" s="23" t="s">
        <v>1213</v>
      </c>
    </row>
    <row r="866" ht="13.2" customHeight="1" spans="1:8">
      <c r="A866" s="14" t="s">
        <v>1214</v>
      </c>
      <c r="B866" s="15" t="s">
        <v>1215</v>
      </c>
      <c r="C866" s="16"/>
      <c r="D866" s="17"/>
      <c r="E866" s="26"/>
      <c r="F866" s="19"/>
      <c r="H866" s="23"/>
    </row>
    <row r="867" ht="13.2" customHeight="1" spans="1:8">
      <c r="A867" s="14" t="s">
        <v>1216</v>
      </c>
      <c r="B867" s="15" t="s">
        <v>501</v>
      </c>
      <c r="C867" s="16" t="s">
        <v>155</v>
      </c>
      <c r="D867" s="21">
        <v>325.5</v>
      </c>
      <c r="E867" s="26"/>
      <c r="F867" s="19">
        <f t="shared" si="10"/>
        <v>0</v>
      </c>
      <c r="H867" s="23" t="s">
        <v>1217</v>
      </c>
    </row>
    <row r="868" ht="13.9" customHeight="1" spans="1:6">
      <c r="A868" s="14"/>
      <c r="B868" s="15"/>
      <c r="C868" s="16"/>
      <c r="D868" s="17"/>
      <c r="E868" s="17"/>
      <c r="F868" s="19"/>
    </row>
    <row r="869" ht="13.2" customHeight="1" spans="1:6">
      <c r="A869" s="14"/>
      <c r="B869" s="15"/>
      <c r="C869" s="16"/>
      <c r="D869" s="17"/>
      <c r="E869" s="17"/>
      <c r="F869" s="19"/>
    </row>
    <row r="870" ht="13.2" customHeight="1" spans="1:6">
      <c r="A870" s="14"/>
      <c r="B870" s="15"/>
      <c r="C870" s="16"/>
      <c r="D870" s="17"/>
      <c r="E870" s="17"/>
      <c r="F870" s="19"/>
    </row>
    <row r="871" ht="13.9" customHeight="1" spans="1:6">
      <c r="A871" s="14"/>
      <c r="B871" s="15"/>
      <c r="C871" s="16"/>
      <c r="D871" s="17"/>
      <c r="E871" s="17"/>
      <c r="F871" s="19"/>
    </row>
    <row r="872" ht="13.2" customHeight="1" spans="1:6">
      <c r="A872" s="14"/>
      <c r="B872" s="15"/>
      <c r="C872" s="16"/>
      <c r="D872" s="17"/>
      <c r="E872" s="17"/>
      <c r="F872" s="19"/>
    </row>
    <row r="873" ht="13.9" customHeight="1" spans="1:6">
      <c r="A873" s="14"/>
      <c r="B873" s="15"/>
      <c r="C873" s="16"/>
      <c r="D873" s="17"/>
      <c r="E873" s="17"/>
      <c r="F873" s="19"/>
    </row>
    <row r="874" ht="13.2" customHeight="1" spans="1:6">
      <c r="A874" s="14"/>
      <c r="B874" s="15"/>
      <c r="C874" s="16"/>
      <c r="D874" s="17"/>
      <c r="E874" s="17"/>
      <c r="F874" s="19"/>
    </row>
    <row r="875" ht="13.2" customHeight="1" spans="1:6">
      <c r="A875" s="14"/>
      <c r="B875" s="15"/>
      <c r="C875" s="16"/>
      <c r="D875" s="17"/>
      <c r="E875" s="17"/>
      <c r="F875" s="19"/>
    </row>
    <row r="876" ht="13.9" customHeight="1" spans="1:6">
      <c r="A876" s="14"/>
      <c r="B876" s="15"/>
      <c r="C876" s="16"/>
      <c r="D876" s="17"/>
      <c r="E876" s="17"/>
      <c r="F876" s="19"/>
    </row>
    <row r="877" ht="13.2" customHeight="1" spans="1:6">
      <c r="A877" s="14"/>
      <c r="B877" s="15"/>
      <c r="C877" s="16"/>
      <c r="D877" s="17"/>
      <c r="E877" s="17"/>
      <c r="F877" s="19"/>
    </row>
    <row r="878" ht="13.2" customHeight="1" spans="1:6">
      <c r="A878" s="14"/>
      <c r="B878" s="15"/>
      <c r="C878" s="16"/>
      <c r="D878" s="17"/>
      <c r="E878" s="17"/>
      <c r="F878" s="19"/>
    </row>
    <row r="879" ht="13.9" customHeight="1" spans="1:6">
      <c r="A879" s="14"/>
      <c r="B879" s="15"/>
      <c r="C879" s="16"/>
      <c r="D879" s="17"/>
      <c r="E879" s="17"/>
      <c r="F879" s="19"/>
    </row>
    <row r="880" ht="13.2" customHeight="1" spans="1:6">
      <c r="A880" s="14"/>
      <c r="B880" s="15"/>
      <c r="C880" s="16"/>
      <c r="D880" s="17"/>
      <c r="E880" s="17"/>
      <c r="F880" s="19"/>
    </row>
    <row r="881" ht="13.9" customHeight="1" spans="1:6">
      <c r="A881" s="14"/>
      <c r="B881" s="15"/>
      <c r="C881" s="16"/>
      <c r="D881" s="17"/>
      <c r="E881" s="17"/>
      <c r="F881" s="19"/>
    </row>
    <row r="882" ht="13.2" customHeight="1" spans="1:6">
      <c r="A882" s="14"/>
      <c r="B882" s="15"/>
      <c r="C882" s="16"/>
      <c r="D882" s="17"/>
      <c r="E882" s="17"/>
      <c r="F882" s="19"/>
    </row>
    <row r="883" ht="13.2" customHeight="1" spans="1:6">
      <c r="A883" s="14"/>
      <c r="B883" s="15"/>
      <c r="C883" s="16"/>
      <c r="D883" s="17"/>
      <c r="E883" s="17"/>
      <c r="F883" s="19"/>
    </row>
    <row r="884" ht="13.9" customHeight="1" spans="1:6">
      <c r="A884" s="14"/>
      <c r="B884" s="15"/>
      <c r="C884" s="16"/>
      <c r="D884" s="17"/>
      <c r="E884" s="17"/>
      <c r="F884" s="19"/>
    </row>
    <row r="885" ht="13.2" customHeight="1" spans="1:6">
      <c r="A885" s="14"/>
      <c r="B885" s="15"/>
      <c r="C885" s="16"/>
      <c r="D885" s="17"/>
      <c r="E885" s="17"/>
      <c r="F885" s="19"/>
    </row>
    <row r="886" ht="13.2" customHeight="1" spans="1:6">
      <c r="A886" s="14"/>
      <c r="B886" s="15"/>
      <c r="C886" s="16"/>
      <c r="D886" s="17"/>
      <c r="E886" s="17"/>
      <c r="F886" s="19"/>
    </row>
    <row r="887" ht="13.9" customHeight="1" spans="1:6">
      <c r="A887" s="14"/>
      <c r="B887" s="15"/>
      <c r="C887" s="16"/>
      <c r="D887" s="17"/>
      <c r="E887" s="17"/>
      <c r="F887" s="19"/>
    </row>
    <row r="888" ht="13.2" customHeight="1" spans="1:6">
      <c r="A888" s="14"/>
      <c r="B888" s="15"/>
      <c r="C888" s="16"/>
      <c r="D888" s="17"/>
      <c r="E888" s="17"/>
      <c r="F888" s="19"/>
    </row>
    <row r="889" ht="13.9" customHeight="1" spans="1:6">
      <c r="A889" s="14"/>
      <c r="B889" s="15"/>
      <c r="C889" s="16"/>
      <c r="D889" s="17"/>
      <c r="E889" s="17"/>
      <c r="F889" s="19"/>
    </row>
    <row r="890" ht="13.2" customHeight="1" spans="1:6">
      <c r="A890" s="14"/>
      <c r="B890" s="15"/>
      <c r="C890" s="16"/>
      <c r="D890" s="17"/>
      <c r="E890" s="17"/>
      <c r="F890" s="19"/>
    </row>
    <row r="891" ht="13.2" customHeight="1" spans="1:6">
      <c r="A891" s="14"/>
      <c r="B891" s="15"/>
      <c r="C891" s="16"/>
      <c r="D891" s="17"/>
      <c r="E891" s="17"/>
      <c r="F891" s="19"/>
    </row>
    <row r="892" ht="27.85" customHeight="1" spans="1:6">
      <c r="A892" s="29"/>
      <c r="B892" s="30" t="s">
        <v>1218</v>
      </c>
      <c r="C892" s="31">
        <f>SUM(F797:F840)+SUM(F848:F867)</f>
        <v>0</v>
      </c>
      <c r="D892" s="32"/>
      <c r="E892" s="32"/>
      <c r="F892" s="33"/>
    </row>
    <row r="893" ht="16.1" customHeight="1" spans="1:6">
      <c r="A893" s="34" t="s">
        <v>11</v>
      </c>
      <c r="B893" s="35"/>
      <c r="C893" s="35"/>
      <c r="D893" s="35"/>
      <c r="E893" s="35"/>
      <c r="F893" s="35"/>
    </row>
    <row r="894" ht="8.8" customHeight="1"/>
  </sheetData>
  <sheetProtection password="E8AF" sheet="1" selectLockedCells="1" objects="1"/>
  <mergeCells count="126">
    <mergeCell ref="A1:F1"/>
    <mergeCell ref="A2:B2"/>
    <mergeCell ref="C2:F2"/>
    <mergeCell ref="A3:B3"/>
    <mergeCell ref="E3:F3"/>
    <mergeCell ref="A4:F4"/>
    <mergeCell ref="C50:F50"/>
    <mergeCell ref="A51:F51"/>
    <mergeCell ref="A53:F53"/>
    <mergeCell ref="A54:B54"/>
    <mergeCell ref="C54:F54"/>
    <mergeCell ref="A55:B55"/>
    <mergeCell ref="E55:F55"/>
    <mergeCell ref="A56:F56"/>
    <mergeCell ref="A104:F104"/>
    <mergeCell ref="A106:F106"/>
    <mergeCell ref="A107:B107"/>
    <mergeCell ref="C107:F107"/>
    <mergeCell ref="A108:B108"/>
    <mergeCell ref="E108:F108"/>
    <mergeCell ref="A109:F109"/>
    <mergeCell ref="A157:F157"/>
    <mergeCell ref="A159:F159"/>
    <mergeCell ref="A160:B160"/>
    <mergeCell ref="C160:F160"/>
    <mergeCell ref="A161:B161"/>
    <mergeCell ref="E161:F161"/>
    <mergeCell ref="A162:F162"/>
    <mergeCell ref="A210:F210"/>
    <mergeCell ref="A212:F212"/>
    <mergeCell ref="A213:B213"/>
    <mergeCell ref="C213:F213"/>
    <mergeCell ref="A214:B214"/>
    <mergeCell ref="E214:F214"/>
    <mergeCell ref="A215:F215"/>
    <mergeCell ref="A263:F263"/>
    <mergeCell ref="A265:F265"/>
    <mergeCell ref="A266:B266"/>
    <mergeCell ref="C266:F266"/>
    <mergeCell ref="A267:B267"/>
    <mergeCell ref="E267:F267"/>
    <mergeCell ref="A268:F268"/>
    <mergeCell ref="C314:F314"/>
    <mergeCell ref="A315:F315"/>
    <mergeCell ref="A317:F317"/>
    <mergeCell ref="A318:B318"/>
    <mergeCell ref="C318:F318"/>
    <mergeCell ref="A319:B319"/>
    <mergeCell ref="E319:F319"/>
    <mergeCell ref="A320:F320"/>
    <mergeCell ref="A368:F368"/>
    <mergeCell ref="A370:F370"/>
    <mergeCell ref="A371:B371"/>
    <mergeCell ref="C371:F371"/>
    <mergeCell ref="A372:B372"/>
    <mergeCell ref="E372:F372"/>
    <mergeCell ref="A373:F373"/>
    <mergeCell ref="A421:F421"/>
    <mergeCell ref="A423:F423"/>
    <mergeCell ref="A424:B424"/>
    <mergeCell ref="C424:F424"/>
    <mergeCell ref="A425:B425"/>
    <mergeCell ref="E425:F425"/>
    <mergeCell ref="A426:F426"/>
    <mergeCell ref="C472:F472"/>
    <mergeCell ref="A473:F473"/>
    <mergeCell ref="A475:F475"/>
    <mergeCell ref="A476:B476"/>
    <mergeCell ref="C476:F476"/>
    <mergeCell ref="A477:B477"/>
    <mergeCell ref="E477:F477"/>
    <mergeCell ref="A478:F478"/>
    <mergeCell ref="A526:F526"/>
    <mergeCell ref="A528:F528"/>
    <mergeCell ref="A529:B529"/>
    <mergeCell ref="C529:F529"/>
    <mergeCell ref="A530:B530"/>
    <mergeCell ref="E530:F530"/>
    <mergeCell ref="A531:F531"/>
    <mergeCell ref="A579:F579"/>
    <mergeCell ref="A581:F581"/>
    <mergeCell ref="A582:B582"/>
    <mergeCell ref="C582:F582"/>
    <mergeCell ref="A583:B583"/>
    <mergeCell ref="E583:F583"/>
    <mergeCell ref="A584:F584"/>
    <mergeCell ref="A632:F632"/>
    <mergeCell ref="A634:F634"/>
    <mergeCell ref="A635:B635"/>
    <mergeCell ref="C635:F635"/>
    <mergeCell ref="A636:B636"/>
    <mergeCell ref="E636:F636"/>
    <mergeCell ref="A637:F637"/>
    <mergeCell ref="C683:F683"/>
    <mergeCell ref="A684:F684"/>
    <mergeCell ref="A686:F686"/>
    <mergeCell ref="A687:B687"/>
    <mergeCell ref="C687:F687"/>
    <mergeCell ref="A688:B688"/>
    <mergeCell ref="E688:F688"/>
    <mergeCell ref="A689:F689"/>
    <mergeCell ref="C735:F735"/>
    <mergeCell ref="A736:F736"/>
    <mergeCell ref="A738:F738"/>
    <mergeCell ref="A739:B739"/>
    <mergeCell ref="C739:F739"/>
    <mergeCell ref="A740:B740"/>
    <mergeCell ref="E740:F740"/>
    <mergeCell ref="A741:F741"/>
    <mergeCell ref="C787:F787"/>
    <mergeCell ref="A788:F788"/>
    <mergeCell ref="A790:F790"/>
    <mergeCell ref="A791:B791"/>
    <mergeCell ref="C791:F791"/>
    <mergeCell ref="A792:B792"/>
    <mergeCell ref="E792:F792"/>
    <mergeCell ref="A793:F793"/>
    <mergeCell ref="A841:F841"/>
    <mergeCell ref="A843:F843"/>
    <mergeCell ref="A844:B844"/>
    <mergeCell ref="C844:F844"/>
    <mergeCell ref="A845:B845"/>
    <mergeCell ref="E845:F845"/>
    <mergeCell ref="A846:F846"/>
    <mergeCell ref="C892:F892"/>
    <mergeCell ref="A893:F893"/>
  </mergeCells>
  <dataValidations count="1">
    <dataValidation type="decimal" operator="greaterThanOrEqual" allowBlank="1" showInputMessage="1" showErrorMessage="1" sqref="E13">
      <formula1>300000</formula1>
    </dataValidation>
  </dataValidations>
  <printOptions horizontalCentered="1"/>
  <pageMargins left="0.393055555555556" right="0.393055555555556" top="0.314583333333333" bottom="0.314583333333333" header="0" footer="0"/>
  <pageSetup paperSize="9" fitToWidth="0" fitToHeight="0" orientation="portrait" horizontalDpi="600"/>
  <headerFooter alignWithMargins="0"/>
  <rowBreaks count="16" manualBreakCount="16">
    <brk id="52" max="16383" man="1"/>
    <brk id="105" max="16383" man="1"/>
    <brk id="158" max="16383" man="1"/>
    <brk id="211" max="16383" man="1"/>
    <brk id="264" max="16383" man="1"/>
    <brk id="316" max="16383" man="1"/>
    <brk id="369" max="16383" man="1"/>
    <brk id="422" max="16383" man="1"/>
    <brk id="474" max="16383" man="1"/>
    <brk id="527" max="16383" man="1"/>
    <brk id="580" max="16383" man="1"/>
    <brk id="633" max="16383" man="1"/>
    <brk id="685" max="16383" man="1"/>
    <brk id="737" max="16383" man="1"/>
    <brk id="789" max="16383" man="1"/>
    <brk id="842" max="16383" man="1"/>
  </rowBreaks>
</worksheet>
</file>

<file path=docProps/app.xml><?xml version="1.0" encoding="utf-8"?>
<Properties xmlns="http://schemas.openxmlformats.org/officeDocument/2006/extended-properties" xmlns:vt="http://schemas.openxmlformats.org/officeDocument/2006/docPropsVTypes">
  <Company>SmartCost</Company>
  <Application>Microsoft Excel</Application>
  <HeadingPairs>
    <vt:vector size="2" baseType="variant">
      <vt:variant>
        <vt:lpstr>工作表</vt:lpstr>
      </vt:variant>
      <vt:variant>
        <vt:i4>4</vt:i4>
      </vt:variant>
    </vt:vector>
  </HeadingPairs>
  <TitlesOfParts>
    <vt:vector size="4" baseType="lpstr">
      <vt:lpstr>封面</vt:lpstr>
      <vt:lpstr>清单说明（必须打印）</vt:lpstr>
      <vt:lpstr>汇总表</vt:lpstr>
      <vt:lpstr>工程量清单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SmartCost</dc:creator>
  <cp:lastModifiedBy>卢儿</cp:lastModifiedBy>
  <dcterms:created xsi:type="dcterms:W3CDTF">2024-05-30T02:34:00Z</dcterms:created>
  <dcterms:modified xsi:type="dcterms:W3CDTF">2024-06-07T08:29:48Z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B974878C09444886911065D37166E301_12</vt:lpwstr>
  </property>
  <property fmtid="{D5CDD505-2E9C-101B-9397-08002B2CF9AE}" pid="3" name="KSOProductBuildVer">
    <vt:lpwstr>2052-12.1.0.16120</vt:lpwstr>
  </property>
</Properties>
</file>